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65" activeTab="0"/>
  </bookViews>
  <sheets>
    <sheet name="Sheet1" sheetId="1" r:id="rId1"/>
  </sheets>
  <definedNames>
    <definedName name="_xlnm.Print_Area" localSheetId="0">'Sheet1'!$A$1:$H$301</definedName>
  </definedNames>
  <calcPr fullCalcOnLoad="1"/>
</workbook>
</file>

<file path=xl/sharedStrings.xml><?xml version="1.0" encoding="utf-8"?>
<sst xmlns="http://schemas.openxmlformats.org/spreadsheetml/2006/main" count="649" uniqueCount="184">
  <si>
    <t>1.</t>
  </si>
  <si>
    <t>Građevine komunalne infrastrukture koje će se graditi radi uređenja neuređenih dijelova građevinskog područja</t>
  </si>
  <si>
    <t>3.</t>
  </si>
  <si>
    <t>Postojeće građevine komunalne infrastrukture koje će se rekonstruirati</t>
  </si>
  <si>
    <t>projekti</t>
  </si>
  <si>
    <t>građenje</t>
  </si>
  <si>
    <t>stručni nadzor</t>
  </si>
  <si>
    <t>UKUPNO</t>
  </si>
  <si>
    <t>IZVOR FINANCIRANJA</t>
  </si>
  <si>
    <t>2.1.</t>
  </si>
  <si>
    <t>NERAZVRSTANE CESTE</t>
  </si>
  <si>
    <t>1.1.</t>
  </si>
  <si>
    <t>1.2.</t>
  </si>
  <si>
    <t>JAVNE ZELENE POVRŠINE</t>
  </si>
  <si>
    <t>Članak 1.</t>
  </si>
  <si>
    <t xml:space="preserve"> - graditi radi uređenja neuređenih dijelova građevinskog područja</t>
  </si>
  <si>
    <t xml:space="preserve"> - graditi u uređenim dijelovima građevinskog područja</t>
  </si>
  <si>
    <t xml:space="preserve"> - graditi izvan građevinskog područja</t>
  </si>
  <si>
    <t xml:space="preserve"> - rekonstruirati</t>
  </si>
  <si>
    <t>Članak 2.</t>
  </si>
  <si>
    <t>Sadržaj Programa prikazan je u tablici:</t>
  </si>
  <si>
    <t>a)</t>
  </si>
  <si>
    <t>b)</t>
  </si>
  <si>
    <t>c)</t>
  </si>
  <si>
    <t>d)</t>
  </si>
  <si>
    <t>Članak 3.</t>
  </si>
  <si>
    <t>KOMUNALNI DOPRINOS</t>
  </si>
  <si>
    <t>Članak 4.</t>
  </si>
  <si>
    <t>PROGRAM GRAĐENJA KOMUNALNE INFRASTRUKTURE SVEUKUPNO</t>
  </si>
  <si>
    <t xml:space="preserve">OBRAZLOŽENJE </t>
  </si>
  <si>
    <t xml:space="preserve">          Program se izrađuje i donosi u skladu s predvidivim i raspoloživim sredstvima i izvorima financiranja.</t>
  </si>
  <si>
    <t xml:space="preserve">  -nerazvrstane ceste</t>
  </si>
  <si>
    <t xml:space="preserve">  -javne prometne površine na kojima nije dopušten promet motornih vozila</t>
  </si>
  <si>
    <t xml:space="preserve">  -javna parkirališta</t>
  </si>
  <si>
    <t xml:space="preserve">  -javne garaže</t>
  </si>
  <si>
    <t xml:space="preserve">  -javne zelene površine</t>
  </si>
  <si>
    <t xml:space="preserve">  -građevine i uređaji javne namjene</t>
  </si>
  <si>
    <t xml:space="preserve">  -javna rasvjeta</t>
  </si>
  <si>
    <t xml:space="preserve">  -groblja i krematoriji na grobljima</t>
  </si>
  <si>
    <t xml:space="preserve">  -građevine namijenjene obavljanju javnog prijevoza</t>
  </si>
  <si>
    <t xml:space="preserve">          Program građenja komunalne infrastrukture sadrži procjenu troškova projektiranja, građenja i provedbe stručnog nadzora građenja komunalne infrastrukture s naznakom izvora njihova financiranja.</t>
  </si>
  <si>
    <t xml:space="preserve">          Troškovi se iskazuju u Programu građenja komunalne infrastrukture odvojeno za svaku građevinu i ukupno, te se iskazuju odvojeno prema izvoru njihova financiranja.</t>
  </si>
  <si>
    <t xml:space="preserve">          Troškovi se procjenjuju na temelju troškova građenja usporedivih građevina komunalne infrastrukture u godini koja prethodi planskom razdoblju.</t>
  </si>
  <si>
    <t xml:space="preserve"> - graditi radi uređenja neuređenih dijelova građevinskog područja,</t>
  </si>
  <si>
    <t xml:space="preserve"> - graditi u uređenim dijelovima građevinskog područja,</t>
  </si>
  <si>
    <t xml:space="preserve"> - graditi izvan građevinskog područja,</t>
  </si>
  <si>
    <t>3.1.</t>
  </si>
  <si>
    <t>3.2.</t>
  </si>
  <si>
    <t>3.3.</t>
  </si>
  <si>
    <t>JAVNA RASVJETA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</si>
  <si>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</si>
  <si>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OPIS RADNJE/RADOVA</t>
  </si>
  <si>
    <t>proračun</t>
  </si>
  <si>
    <t>Proširenje javne rasvjete po mjesnim odborima</t>
  </si>
  <si>
    <t>GRAĐEVINE I UREĐAJI JAVNE NAMJENE</t>
  </si>
  <si>
    <t>Izgradnja zgrade gradske tržnice u Lepoglavi</t>
  </si>
  <si>
    <t>komunalni doprinos</t>
  </si>
  <si>
    <t xml:space="preserve">stručni nadzor </t>
  </si>
  <si>
    <t>4.</t>
  </si>
  <si>
    <t>Građevine koje će se graditi izvan građevinskog područja</t>
  </si>
  <si>
    <t>4.1.</t>
  </si>
  <si>
    <t>proračun:</t>
  </si>
  <si>
    <t>SUFINANCIRANJE GRAĐANA</t>
  </si>
  <si>
    <t>PREDSJEDNIK GRADSKOG VIJEĆA</t>
  </si>
  <si>
    <t xml:space="preserve">Troškovi građenja komunalne infrastrukture procijenjeni su na temelju troškova građenja usporedivih građevina komunalne infrastrukture u vrijeme izrade ovog programa i zabilježenog indeksa povećanja odnosno smanjenja troškova građenja. </t>
  </si>
  <si>
    <t xml:space="preserve">          Komunalnu infrastrukturu sukladno članku 59. Zakona o komunalnom gospodarstvu čine:</t>
  </si>
  <si>
    <t>PRORAČUN</t>
  </si>
  <si>
    <t xml:space="preserve">          Člankom 67. Zakona o komunalnom gospodarstvu (Narodne novine broj 68/18, 110/18 i 32/20) propisano je donošenje Programa građenja komunalne infrastrukture za kalendarsku godinu od strane predstavničkog tijela jedinice lokalne samouprave (st. 1).</t>
  </si>
  <si>
    <t xml:space="preserve">          Program građenja komunalne infrastrukture donosi se istodobno s donošenjem proračuna jedinice lokalne samouprave te se objavljuje u službenom glasilu jedinice lokalne samouprave (st.2. i 3.).</t>
  </si>
  <si>
    <t xml:space="preserve">         Prema članku 68. st. 2. Zakona o komunalnom gospodarstvu,  Programom građenja komunalne infrastrukture  određuju se građevine komunalne infrastrukture koje će se: </t>
  </si>
  <si>
    <t xml:space="preserve">          Ovaj Program građenja komunalne infrastrukture usklađen je s pozicijama i iznosima sredstava u Proračunu Grada Lepoglave za 2022. godinu te se kao takav predlaže za usvajanje.</t>
  </si>
  <si>
    <t>projektna dokumentacija</t>
  </si>
  <si>
    <t>e)</t>
  </si>
  <si>
    <t>f)</t>
  </si>
  <si>
    <t>radovi</t>
  </si>
  <si>
    <t>koordinator II zaštite na radu</t>
  </si>
  <si>
    <t>g)</t>
  </si>
  <si>
    <t xml:space="preserve">Rekonstrukcija postojećeg  igrališta u Bednjici </t>
  </si>
  <si>
    <t>Izgradnja javne rasvjete u Žarovnici (od područne škole prema groblju)</t>
  </si>
  <si>
    <t>3.4.</t>
  </si>
  <si>
    <t xml:space="preserve">GROBLJA </t>
  </si>
  <si>
    <t>3.5.</t>
  </si>
  <si>
    <t>JAVNA PARKIRALIŠTA</t>
  </si>
  <si>
    <t>Parkiralište groblje Kamenica</t>
  </si>
  <si>
    <t>Izgradnja fontane u parku kod zgrade gradske uprave</t>
  </si>
  <si>
    <t>zakup snage EE</t>
  </si>
  <si>
    <t>šumski doprinos</t>
  </si>
  <si>
    <t xml:space="preserve">građenje </t>
  </si>
  <si>
    <t>ŠUMSKI DOPRINOS</t>
  </si>
  <si>
    <t xml:space="preserve"> - rekonstruirati,</t>
  </si>
  <si>
    <t>a) nerazvrstane ceste,</t>
  </si>
  <si>
    <t>b) javne prometne površine na kojima nije dopušten promet motornih vozila,</t>
  </si>
  <si>
    <t xml:space="preserve">c) građevine i uređaji javne namjene, </t>
  </si>
  <si>
    <t>d) javne zelene površine,</t>
  </si>
  <si>
    <t>g) groblja.</t>
  </si>
  <si>
    <t>e) javna parkirališta</t>
  </si>
  <si>
    <t>f) javna rasvjeta,</t>
  </si>
  <si>
    <t>pomoći Hrvatske vode</t>
  </si>
  <si>
    <t>Parkiralište kod groblja u Lepoglavi</t>
  </si>
  <si>
    <t>projekt</t>
  </si>
  <si>
    <t xml:space="preserve"> projekti </t>
  </si>
  <si>
    <t>Stručni nadzor</t>
  </si>
  <si>
    <t>Ovaj Program sadrži procjenu troškova građenja komunalne infrastrukture u 2023.g (troškovi projektiranja, revizije, građenja, provedbe stručnog nadzora građenja i provedbe vođenja projekata građenja) odvojeno za svaku građevinu i ukupno, s naznakom izvora njihova financiranja.</t>
  </si>
  <si>
    <t>Izgradnja javne rasvjete u Lepoglavi uz D-35 (od starog mosta do ul. A.Stepinca)</t>
  </si>
  <si>
    <t>2. Građevine komunalne infrastrukture koje će se graditi u uređenim dijelovima građevinskog područja</t>
  </si>
  <si>
    <t>2.2.</t>
  </si>
  <si>
    <t>Izgradnja igrališta Kameničko Podgorje</t>
  </si>
  <si>
    <t>projektiranje</t>
  </si>
  <si>
    <t>Rekonstrukcija NC površinska obrada</t>
  </si>
  <si>
    <t>Izgradnja mosta Gusinjak preko rijeke Bednje u Lepoglavi</t>
  </si>
  <si>
    <t>Izgradnja sportskog igrališta i uređenje parkirališta u Žarovnici</t>
  </si>
  <si>
    <t>Uređenje parka uz zgradu gradske uprave</t>
  </si>
  <si>
    <t>Modernizacija javne rasvjete</t>
  </si>
  <si>
    <t>Obnova spomen križa groblja Lepoglava</t>
  </si>
  <si>
    <t xml:space="preserve">Rekonstrukcija/sanacija memorijalnog groblja Lepoglava </t>
  </si>
  <si>
    <t>K1009 01</t>
  </si>
  <si>
    <t>K1010 07</t>
  </si>
  <si>
    <t>K1010 09</t>
  </si>
  <si>
    <t>K1010 14</t>
  </si>
  <si>
    <t>T1010 15</t>
  </si>
  <si>
    <t>K1011 05</t>
  </si>
  <si>
    <t>K1011 09</t>
  </si>
  <si>
    <t>T1011 01</t>
  </si>
  <si>
    <t>T1012 03</t>
  </si>
  <si>
    <t>K1014 09</t>
  </si>
  <si>
    <t>K1014 10</t>
  </si>
  <si>
    <t>K1014 13</t>
  </si>
  <si>
    <t>K1014 19</t>
  </si>
  <si>
    <t>T1014 04</t>
  </si>
  <si>
    <t>Izgradnja prometnice spoj LC 25200 ulica Budim - LC 25178 ulica A. Stepinca</t>
  </si>
  <si>
    <t>Izgradnja prometnice Mažuranićeva ulica - groblje</t>
  </si>
  <si>
    <t>T1012 02</t>
  </si>
  <si>
    <t>1.3.</t>
  </si>
  <si>
    <t>h)</t>
  </si>
  <si>
    <t>i)</t>
  </si>
  <si>
    <t>j)</t>
  </si>
  <si>
    <t>T1011 02</t>
  </si>
  <si>
    <t>T1024 04</t>
  </si>
  <si>
    <t>K1010 10</t>
  </si>
  <si>
    <t>Na temelju odredbe članka 67. stavak 1. Zakona o komunalnom gospodarstvu ("Narodne novine" broj 68/18, 110/18 i 32/20) i članka 22. Statuta Grada Lepoglave ("Službeni vjesnik Varaždinske županije" broj 64/20 i 18/21), Gradsko vijeće Grada Lepoglave na ____. sjednici održanoj dana ________________2023. godine, donosi</t>
  </si>
  <si>
    <t>K1010 03</t>
  </si>
  <si>
    <t>K1010 05</t>
  </si>
  <si>
    <t>K1010 11</t>
  </si>
  <si>
    <t>nadzor</t>
  </si>
  <si>
    <t>PROGRAM GRAĐENJA KOMUNALNE INFRASTRUKTURE ZA 2024. GODINU</t>
  </si>
  <si>
    <t xml:space="preserve">Ovim se Programom građenja komunalne infrastrukture  (u daljnjem tekstu: Program), određuju građevine komunalne infrastrukture koje se u 2024.g. na području Grada Lepoglave planiraju: </t>
  </si>
  <si>
    <t>Građevine komunalne infrastrukture koje se planiraju graditi odnosno rekonstruirati na području Grada Lepoglave u 2024.g. jesu:</t>
  </si>
  <si>
    <t>Rekonstrukcija nerazvrstanih cesta - prema Programu modernizacije i asfaltiranja nerazvrstanih cesta na području Grada Lepoglave za 2024.g.</t>
  </si>
  <si>
    <t xml:space="preserve">Dionica 1: MO Donja Višnjica-dionica nastavak ceste NC 1-110/1 Cari/Jakopi u dužini 70,00 m);
Dionica 2: MO Purga NC 2-070 Odvojak Dubovečaki u dužini 90,00 m; 
</t>
  </si>
  <si>
    <t xml:space="preserve"> građenje-dionica 2: NC 2-070  </t>
  </si>
  <si>
    <t>K1015 04</t>
  </si>
  <si>
    <t>Rekonstrukcija prometnice raskrižje D-35-BUDIM</t>
  </si>
  <si>
    <t>Rekonstrukcija prometnice u Željeznička pruga (TMT) NC 1-015</t>
  </si>
  <si>
    <t>K1015 05</t>
  </si>
  <si>
    <t>Izgradnja ceste JUG 1-D-35-Čret</t>
  </si>
  <si>
    <t>K1010 06</t>
  </si>
  <si>
    <t>Izgradnja ceste D-35-Trgovački centar</t>
  </si>
  <si>
    <t>Oborinska odvodnja i nogostup u Kameničkom Vrhovcu-faza II</t>
  </si>
  <si>
    <t>Uređenje sa rasvjetom Varaždinska ulica (od Konzuma do D-35)</t>
  </si>
  <si>
    <t>Izgradnja parkirališta kod groblja u Kamenici</t>
  </si>
  <si>
    <t>Izgradnja prometnice Patačićeva ulica-MO Očura</t>
  </si>
  <si>
    <t>K1010 19</t>
  </si>
  <si>
    <t xml:space="preserve"> građenje</t>
  </si>
  <si>
    <t>A1005 13</t>
  </si>
  <si>
    <t>Sanacija nerazvrstanih ceta od štete nastale erozijom tla uzrokovane potresom</t>
  </si>
  <si>
    <t>JAVNE PROMETNE  POVRŠINE NA KOJIMA NIJE DOPUŠTEN PROMET MOTORNIH VOZILA</t>
  </si>
  <si>
    <t>Nogostup Hrvatskih Pavlina</t>
  </si>
  <si>
    <t>d))</t>
  </si>
  <si>
    <t>PROCJENA TROŠKOVA GRAĐENJA U 2024.</t>
  </si>
  <si>
    <t>U skladu sa sadržajem Programa prikazanim u članku 2. troškovi Programa građenja komunalne infrastrukture za 2024. godinu raspoređuju se na sljedeće izvore financiranja:</t>
  </si>
  <si>
    <t xml:space="preserve">Ovaj Program stupa na snagu 01.01.2024.g., a objavit će se u Službenom vjesniku Varaždinske županije. </t>
  </si>
  <si>
    <t>Robert Dukarić</t>
  </si>
  <si>
    <t>Prijedloga Programa građenja komunalne infrastrukture na području Grada Lepoglave  za 2024. godinu</t>
  </si>
  <si>
    <t>pomoći</t>
  </si>
  <si>
    <t>Izgradnja javne rasvjete u ulici Gorica</t>
  </si>
  <si>
    <t>K1011 10</t>
  </si>
  <si>
    <t>K1015 07</t>
  </si>
  <si>
    <t>T1010 10</t>
  </si>
  <si>
    <t xml:space="preserve">POMOĆI </t>
  </si>
  <si>
    <t>K1014 12</t>
  </si>
  <si>
    <t>Izgradnja društveno-vatrogasnog doma u Kamenici</t>
  </si>
  <si>
    <t xml:space="preserve">REPUBLIKA HRVATSKA
VARAŽDINSKA ŽUPANIJA
GRAD LEPOGLAVA
Antuna Mihanovića 12
42250 Lepoglava
</t>
  </si>
  <si>
    <t>PRIJEDLOG</t>
  </si>
  <si>
    <t xml:space="preserve">Gradsko vijeće
Klasa: 400-03/23-01/1
Urbroj:21869-02-23-1
Lepoglava, 13.11.2023.
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</si>
</sst>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\ _k_n_-;\-* #,##0.0\ _k_n_-;_-* &quot;-&quot;??\ _k_n_-;_-@_-"/>
    <numFmt numFmtId="167" formatCode="#,##0.00_ ;\-#,##0.00\ 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4.3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4.3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4.3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4.3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7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6" fontId="0" fillId="0" borderId="0" xfId="61" applyNumberFormat="1" applyFont="1" applyAlignment="1">
      <alignment/>
    </xf>
    <xf numFmtId="165" fontId="0" fillId="0" borderId="0" xfId="61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4" fontId="60" fillId="0" borderId="0" xfId="0" applyNumberFormat="1" applyFont="1" applyAlignment="1">
      <alignment/>
    </xf>
    <xf numFmtId="0" fontId="60" fillId="0" borderId="0" xfId="0" applyFont="1" applyAlignment="1">
      <alignment horizontal="left" wrapText="1"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ill="1" applyBorder="1" applyAlignment="1">
      <alignment vertical="top"/>
    </xf>
    <xf numFmtId="0" fontId="24" fillId="0" borderId="0" xfId="0" applyFont="1" applyAlignment="1">
      <alignment/>
    </xf>
    <xf numFmtId="0" fontId="58" fillId="0" borderId="0" xfId="0" applyFont="1" applyBorder="1" applyAlignment="1">
      <alignment/>
    </xf>
    <xf numFmtId="4" fontId="58" fillId="0" borderId="0" xfId="61" applyNumberFormat="1" applyFont="1" applyBorder="1" applyAlignment="1">
      <alignment/>
    </xf>
    <xf numFmtId="0" fontId="58" fillId="0" borderId="0" xfId="0" applyFont="1" applyBorder="1" applyAlignment="1">
      <alignment horizontal="right"/>
    </xf>
    <xf numFmtId="4" fontId="58" fillId="0" borderId="0" xfId="0" applyNumberFormat="1" applyFont="1" applyBorder="1" applyAlignment="1">
      <alignment horizontal="right"/>
    </xf>
    <xf numFmtId="0" fontId="58" fillId="0" borderId="0" xfId="0" applyFont="1" applyFill="1" applyAlignment="1">
      <alignment vertical="top"/>
    </xf>
    <xf numFmtId="0" fontId="58" fillId="0" borderId="0" xfId="0" applyFont="1" applyFill="1" applyAlignment="1">
      <alignment wrapText="1"/>
    </xf>
    <xf numFmtId="0" fontId="63" fillId="0" borderId="0" xfId="0" applyFont="1" applyFill="1" applyAlignment="1">
      <alignment vertical="top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wrapText="1"/>
    </xf>
    <xf numFmtId="167" fontId="58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 wrapText="1"/>
    </xf>
    <xf numFmtId="4" fontId="63" fillId="0" borderId="0" xfId="0" applyNumberFormat="1" applyFont="1" applyFill="1" applyAlignment="1">
      <alignment vertical="top" wrapText="1"/>
    </xf>
    <xf numFmtId="4" fontId="58" fillId="0" borderId="0" xfId="0" applyNumberFormat="1" applyFont="1" applyFill="1" applyAlignment="1">
      <alignment wrapText="1"/>
    </xf>
    <xf numFmtId="4" fontId="58" fillId="0" borderId="0" xfId="0" applyNumberFormat="1" applyFont="1" applyFill="1" applyAlignment="1">
      <alignment horizontal="center" wrapText="1"/>
    </xf>
    <xf numFmtId="0" fontId="6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/>
    </xf>
    <xf numFmtId="167" fontId="24" fillId="0" borderId="0" xfId="0" applyNumberFormat="1" applyFont="1" applyAlignment="1">
      <alignment/>
    </xf>
    <xf numFmtId="4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0" fontId="64" fillId="8" borderId="0" xfId="0" applyFont="1" applyFill="1" applyAlignment="1">
      <alignment/>
    </xf>
    <xf numFmtId="0" fontId="58" fillId="33" borderId="10" xfId="0" applyFont="1" applyFill="1" applyBorder="1" applyAlignment="1">
      <alignment vertical="top"/>
    </xf>
    <xf numFmtId="4" fontId="58" fillId="33" borderId="11" xfId="0" applyNumberFormat="1" applyFont="1" applyFill="1" applyBorder="1" applyAlignment="1">
      <alignment/>
    </xf>
    <xf numFmtId="167" fontId="58" fillId="33" borderId="11" xfId="0" applyNumberFormat="1" applyFont="1" applyFill="1" applyBorder="1" applyAlignment="1">
      <alignment vertical="top"/>
    </xf>
    <xf numFmtId="0" fontId="29" fillId="0" borderId="12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wrapText="1"/>
    </xf>
    <xf numFmtId="0" fontId="0" fillId="8" borderId="13" xfId="0" applyFill="1" applyBorder="1" applyAlignment="1">
      <alignment/>
    </xf>
    <xf numFmtId="0" fontId="58" fillId="8" borderId="14" xfId="0" applyFont="1" applyFill="1" applyBorder="1" applyAlignment="1">
      <alignment vertical="top"/>
    </xf>
    <xf numFmtId="0" fontId="0" fillId="8" borderId="15" xfId="0" applyFill="1" applyBorder="1" applyAlignment="1">
      <alignment/>
    </xf>
    <xf numFmtId="0" fontId="58" fillId="8" borderId="16" xfId="0" applyFont="1" applyFill="1" applyBorder="1" applyAlignment="1">
      <alignment vertical="top"/>
    </xf>
    <xf numFmtId="0" fontId="0" fillId="8" borderId="16" xfId="0" applyFill="1" applyBorder="1" applyAlignment="1">
      <alignment/>
    </xf>
    <xf numFmtId="0" fontId="58" fillId="8" borderId="16" xfId="0" applyFont="1" applyFill="1" applyBorder="1" applyAlignment="1">
      <alignment vertical="top" wrapText="1"/>
    </xf>
    <xf numFmtId="0" fontId="63" fillId="8" borderId="16" xfId="0" applyFont="1" applyFill="1" applyBorder="1" applyAlignment="1">
      <alignment vertical="top" wrapText="1"/>
    </xf>
    <xf numFmtId="4" fontId="63" fillId="8" borderId="17" xfId="0" applyNumberFormat="1" applyFont="1" applyFill="1" applyBorder="1" applyAlignment="1">
      <alignment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wrapText="1"/>
    </xf>
    <xf numFmtId="0" fontId="64" fillId="8" borderId="19" xfId="0" applyFont="1" applyFill="1" applyBorder="1" applyAlignment="1">
      <alignment/>
    </xf>
    <xf numFmtId="0" fontId="65" fillId="8" borderId="20" xfId="0" applyFont="1" applyFill="1" applyBorder="1" applyAlignment="1">
      <alignment vertical="top"/>
    </xf>
    <xf numFmtId="0" fontId="64" fillId="8" borderId="20" xfId="0" applyFont="1" applyFill="1" applyBorder="1" applyAlignment="1">
      <alignment/>
    </xf>
    <xf numFmtId="0" fontId="65" fillId="8" borderId="20" xfId="0" applyFont="1" applyFill="1" applyBorder="1" applyAlignment="1">
      <alignment vertical="top" wrapText="1"/>
    </xf>
    <xf numFmtId="0" fontId="66" fillId="8" borderId="20" xfId="0" applyFont="1" applyFill="1" applyBorder="1" applyAlignment="1">
      <alignment vertical="top" wrapText="1"/>
    </xf>
    <xf numFmtId="4" fontId="66" fillId="8" borderId="2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7" fillId="0" borderId="0" xfId="0" applyFont="1" applyBorder="1" applyAlignment="1">
      <alignment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  <xf numFmtId="4" fontId="67" fillId="0" borderId="0" xfId="0" applyNumberFormat="1" applyFont="1" applyBorder="1" applyAlignment="1">
      <alignment/>
    </xf>
    <xf numFmtId="0" fontId="67" fillId="0" borderId="0" xfId="0" applyFont="1" applyFill="1" applyAlignment="1">
      <alignment vertical="top"/>
    </xf>
    <xf numFmtId="0" fontId="67" fillId="0" borderId="0" xfId="0" applyFont="1" applyFill="1" applyAlignment="1">
      <alignment wrapText="1"/>
    </xf>
    <xf numFmtId="0" fontId="68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4" fontId="67" fillId="0" borderId="0" xfId="0" applyNumberFormat="1" applyFont="1" applyFill="1" applyBorder="1" applyAlignment="1">
      <alignment wrapText="1"/>
    </xf>
    <xf numFmtId="4" fontId="67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4" fontId="67" fillId="0" borderId="0" xfId="61" applyNumberFormat="1" applyFont="1" applyBorder="1" applyAlignment="1">
      <alignment/>
    </xf>
    <xf numFmtId="0" fontId="67" fillId="0" borderId="0" xfId="0" applyFont="1" applyBorder="1" applyAlignment="1">
      <alignment horizontal="right"/>
    </xf>
    <xf numFmtId="4" fontId="67" fillId="0" borderId="0" xfId="0" applyNumberFormat="1" applyFont="1" applyBorder="1" applyAlignment="1">
      <alignment horizontal="right"/>
    </xf>
    <xf numFmtId="0" fontId="27" fillId="33" borderId="10" xfId="0" applyFont="1" applyFill="1" applyBorder="1" applyAlignment="1">
      <alignment horizontal="left"/>
    </xf>
    <xf numFmtId="0" fontId="24" fillId="0" borderId="0" xfId="0" applyFont="1" applyAlignment="1">
      <alignment vertical="top"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/>
    </xf>
    <xf numFmtId="0" fontId="29" fillId="0" borderId="22" xfId="0" applyFont="1" applyBorder="1" applyAlignment="1">
      <alignment horizontal="right"/>
    </xf>
    <xf numFmtId="0" fontId="29" fillId="0" borderId="22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29" fillId="0" borderId="22" xfId="0" applyFont="1" applyFill="1" applyBorder="1" applyAlignment="1">
      <alignment horizontal="right" wrapText="1"/>
    </xf>
    <xf numFmtId="0" fontId="27" fillId="0" borderId="0" xfId="0" applyFont="1" applyFill="1" applyAlignment="1">
      <alignment wrapText="1"/>
    </xf>
    <xf numFmtId="0" fontId="34" fillId="0" borderId="0" xfId="0" applyFont="1" applyFill="1" applyAlignment="1">
      <alignment vertical="top"/>
    </xf>
    <xf numFmtId="0" fontId="24" fillId="0" borderId="0" xfId="0" applyFont="1" applyAlignment="1">
      <alignment horizontal="left"/>
    </xf>
    <xf numFmtId="0" fontId="26" fillId="0" borderId="0" xfId="0" applyFont="1" applyAlignment="1">
      <alignment wrapText="1"/>
    </xf>
    <xf numFmtId="4" fontId="67" fillId="0" borderId="0" xfId="0" applyNumberFormat="1" applyFont="1" applyBorder="1" applyAlignment="1">
      <alignment/>
    </xf>
    <xf numFmtId="4" fontId="27" fillId="33" borderId="11" xfId="0" applyNumberFormat="1" applyFont="1" applyFill="1" applyBorder="1" applyAlignment="1">
      <alignment horizontal="right"/>
    </xf>
    <xf numFmtId="4" fontId="27" fillId="0" borderId="0" xfId="61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9" fillId="0" borderId="22" xfId="0" applyFont="1" applyBorder="1" applyAlignment="1">
      <alignment/>
    </xf>
    <xf numFmtId="4" fontId="29" fillId="0" borderId="22" xfId="0" applyNumberFormat="1" applyFont="1" applyBorder="1" applyAlignment="1">
      <alignment/>
    </xf>
    <xf numFmtId="0" fontId="35" fillId="0" borderId="22" xfId="0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22" xfId="0" applyNumberFormat="1" applyFont="1" applyBorder="1" applyAlignment="1">
      <alignment/>
    </xf>
    <xf numFmtId="0" fontId="29" fillId="0" borderId="22" xfId="0" applyFont="1" applyBorder="1" applyAlignment="1">
      <alignment/>
    </xf>
    <xf numFmtId="4" fontId="29" fillId="0" borderId="22" xfId="0" applyNumberFormat="1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4" fontId="29" fillId="0" borderId="22" xfId="0" applyNumberFormat="1" applyFont="1" applyBorder="1" applyAlignment="1">
      <alignment/>
    </xf>
    <xf numFmtId="0" fontId="35" fillId="0" borderId="22" xfId="0" applyFont="1" applyBorder="1" applyAlignment="1">
      <alignment/>
    </xf>
    <xf numFmtId="0" fontId="29" fillId="0" borderId="22" xfId="0" applyFont="1" applyBorder="1" applyAlignment="1">
      <alignment horizontal="left" wrapText="1"/>
    </xf>
    <xf numFmtId="167" fontId="69" fillId="0" borderId="22" xfId="0" applyNumberFormat="1" applyFont="1" applyBorder="1" applyAlignment="1">
      <alignment/>
    </xf>
    <xf numFmtId="4" fontId="29" fillId="0" borderId="22" xfId="0" applyNumberFormat="1" applyFont="1" applyBorder="1" applyAlignment="1">
      <alignment wrapText="1"/>
    </xf>
    <xf numFmtId="0" fontId="29" fillId="0" borderId="22" xfId="0" applyFont="1" applyFill="1" applyBorder="1" applyAlignment="1">
      <alignment wrapText="1"/>
    </xf>
    <xf numFmtId="4" fontId="29" fillId="0" borderId="22" xfId="0" applyNumberFormat="1" applyFont="1" applyFill="1" applyBorder="1" applyAlignment="1">
      <alignment wrapText="1"/>
    </xf>
    <xf numFmtId="4" fontId="29" fillId="0" borderId="22" xfId="0" applyNumberFormat="1" applyFont="1" applyFill="1" applyBorder="1" applyAlignment="1">
      <alignment/>
    </xf>
    <xf numFmtId="0" fontId="35" fillId="0" borderId="22" xfId="0" applyFont="1" applyFill="1" applyBorder="1" applyAlignment="1">
      <alignment wrapText="1"/>
    </xf>
    <xf numFmtId="4" fontId="35" fillId="0" borderId="22" xfId="0" applyNumberFormat="1" applyFont="1" applyFill="1" applyBorder="1" applyAlignment="1">
      <alignment wrapText="1"/>
    </xf>
    <xf numFmtId="4" fontId="35" fillId="0" borderId="22" xfId="0" applyNumberFormat="1" applyFont="1" applyFill="1" applyBorder="1" applyAlignment="1">
      <alignment/>
    </xf>
    <xf numFmtId="0" fontId="29" fillId="0" borderId="22" xfId="0" applyFont="1" applyFill="1" applyBorder="1" applyAlignment="1">
      <alignment wrapText="1"/>
    </xf>
    <xf numFmtId="4" fontId="29" fillId="0" borderId="22" xfId="0" applyNumberFormat="1" applyFont="1" applyFill="1" applyBorder="1" applyAlignment="1">
      <alignment wrapText="1"/>
    </xf>
    <xf numFmtId="0" fontId="29" fillId="0" borderId="22" xfId="0" applyFont="1" applyFill="1" applyBorder="1" applyAlignment="1">
      <alignment horizontal="right" wrapText="1"/>
    </xf>
    <xf numFmtId="4" fontId="29" fillId="0" borderId="22" xfId="0" applyNumberFormat="1" applyFont="1" applyFill="1" applyBorder="1" applyAlignment="1">
      <alignment/>
    </xf>
    <xf numFmtId="0" fontId="35" fillId="0" borderId="22" xfId="0" applyFont="1" applyFill="1" applyBorder="1" applyAlignment="1">
      <alignment wrapText="1"/>
    </xf>
    <xf numFmtId="4" fontId="35" fillId="0" borderId="22" xfId="0" applyNumberFormat="1" applyFont="1" applyFill="1" applyBorder="1" applyAlignment="1">
      <alignment wrapText="1"/>
    </xf>
    <xf numFmtId="4" fontId="35" fillId="0" borderId="22" xfId="0" applyNumberFormat="1" applyFont="1" applyFill="1" applyBorder="1" applyAlignment="1">
      <alignment/>
    </xf>
    <xf numFmtId="4" fontId="29" fillId="0" borderId="22" xfId="0" applyNumberFormat="1" applyFont="1" applyFill="1" applyBorder="1" applyAlignment="1">
      <alignment horizontal="right"/>
    </xf>
    <xf numFmtId="4" fontId="35" fillId="0" borderId="22" xfId="0" applyNumberFormat="1" applyFont="1" applyFill="1" applyBorder="1" applyAlignment="1">
      <alignment horizontal="right"/>
    </xf>
    <xf numFmtId="4" fontId="29" fillId="0" borderId="22" xfId="61" applyNumberFormat="1" applyFont="1" applyBorder="1" applyAlignment="1">
      <alignment/>
    </xf>
    <xf numFmtId="4" fontId="29" fillId="0" borderId="22" xfId="0" applyNumberFormat="1" applyFont="1" applyBorder="1" applyAlignment="1">
      <alignment horizontal="right"/>
    </xf>
    <xf numFmtId="4" fontId="35" fillId="0" borderId="22" xfId="61" applyNumberFormat="1" applyFont="1" applyBorder="1" applyAlignment="1">
      <alignment/>
    </xf>
    <xf numFmtId="0" fontId="35" fillId="0" borderId="22" xfId="0" applyFont="1" applyBorder="1" applyAlignment="1">
      <alignment horizontal="right"/>
    </xf>
    <xf numFmtId="4" fontId="35" fillId="0" borderId="22" xfId="0" applyNumberFormat="1" applyFont="1" applyBorder="1" applyAlignment="1">
      <alignment horizontal="right"/>
    </xf>
    <xf numFmtId="165" fontId="29" fillId="0" borderId="22" xfId="61" applyNumberFormat="1" applyFont="1" applyBorder="1" applyAlignment="1">
      <alignment/>
    </xf>
    <xf numFmtId="0" fontId="29" fillId="0" borderId="22" xfId="0" applyFont="1" applyBorder="1" applyAlignment="1">
      <alignment horizontal="left"/>
    </xf>
    <xf numFmtId="4" fontId="35" fillId="0" borderId="22" xfId="0" applyNumberFormat="1" applyFont="1" applyFill="1" applyBorder="1" applyAlignment="1">
      <alignment horizontal="right" wrapText="1"/>
    </xf>
    <xf numFmtId="4" fontId="29" fillId="0" borderId="22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" fontId="58" fillId="0" borderId="27" xfId="0" applyNumberFormat="1" applyFont="1" applyBorder="1" applyAlignment="1">
      <alignment/>
    </xf>
    <xf numFmtId="0" fontId="35" fillId="0" borderId="0" xfId="0" applyFont="1" applyFill="1" applyBorder="1" applyAlignment="1">
      <alignment wrapText="1"/>
    </xf>
    <xf numFmtId="4" fontId="35" fillId="0" borderId="0" xfId="0" applyNumberFormat="1" applyFont="1" applyFill="1" applyBorder="1" applyAlignment="1">
      <alignment wrapText="1"/>
    </xf>
    <xf numFmtId="4" fontId="35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27" fillId="0" borderId="0" xfId="0" applyFont="1" applyAlignment="1">
      <alignment horizontal="left" vertical="top" wrapText="1"/>
    </xf>
    <xf numFmtId="0" fontId="63" fillId="8" borderId="16" xfId="0" applyFont="1" applyFill="1" applyBorder="1" applyAlignment="1">
      <alignment wrapText="1"/>
    </xf>
    <xf numFmtId="4" fontId="63" fillId="8" borderId="17" xfId="0" applyNumberFormat="1" applyFont="1" applyFill="1" applyBorder="1" applyAlignment="1">
      <alignment horizontal="right" wrapText="1"/>
    </xf>
    <xf numFmtId="0" fontId="35" fillId="0" borderId="0" xfId="0" applyFont="1" applyBorder="1" applyAlignment="1">
      <alignment/>
    </xf>
    <xf numFmtId="4" fontId="35" fillId="0" borderId="0" xfId="0" applyNumberFormat="1" applyFont="1" applyBorder="1" applyAlignment="1">
      <alignment/>
    </xf>
    <xf numFmtId="0" fontId="35" fillId="0" borderId="26" xfId="0" applyFont="1" applyBorder="1" applyAlignment="1">
      <alignment/>
    </xf>
    <xf numFmtId="4" fontId="35" fillId="0" borderId="26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0" fontId="70" fillId="33" borderId="0" xfId="0" applyFont="1" applyFill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7" fontId="72" fillId="0" borderId="22" xfId="0" applyNumberFormat="1" applyFont="1" applyBorder="1" applyAlignment="1">
      <alignment/>
    </xf>
    <xf numFmtId="0" fontId="0" fillId="8" borderId="0" xfId="0" applyFill="1" applyBorder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Border="1" applyAlignment="1">
      <alignment vertical="top"/>
    </xf>
    <xf numFmtId="0" fontId="58" fillId="34" borderId="0" xfId="0" applyFont="1" applyFill="1" applyBorder="1" applyAlignment="1">
      <alignment wrapText="1"/>
    </xf>
    <xf numFmtId="4" fontId="58" fillId="34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/>
    </xf>
    <xf numFmtId="0" fontId="57" fillId="34" borderId="0" xfId="0" applyFont="1" applyFill="1" applyAlignment="1">
      <alignment/>
    </xf>
    <xf numFmtId="4" fontId="24" fillId="34" borderId="24" xfId="0" applyNumberFormat="1" applyFont="1" applyFill="1" applyBorder="1" applyAlignment="1">
      <alignment/>
    </xf>
    <xf numFmtId="0" fontId="0" fillId="0" borderId="22" xfId="0" applyBorder="1" applyAlignment="1">
      <alignment vertical="top"/>
    </xf>
    <xf numFmtId="0" fontId="57" fillId="0" borderId="0" xfId="0" applyFont="1" applyFill="1" applyBorder="1" applyAlignment="1">
      <alignment vertical="top"/>
    </xf>
    <xf numFmtId="0" fontId="68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4" fontId="72" fillId="0" borderId="0" xfId="0" applyNumberFormat="1" applyFont="1" applyFill="1" applyBorder="1" applyAlignment="1">
      <alignment wrapText="1"/>
    </xf>
    <xf numFmtId="4" fontId="72" fillId="0" borderId="0" xfId="0" applyNumberFormat="1" applyFont="1" applyFill="1" applyBorder="1" applyAlignment="1">
      <alignment/>
    </xf>
    <xf numFmtId="0" fontId="24" fillId="35" borderId="0" xfId="0" applyFont="1" applyFill="1" applyAlignment="1">
      <alignment vertical="top"/>
    </xf>
    <xf numFmtId="0" fontId="27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/>
    </xf>
    <xf numFmtId="167" fontId="69" fillId="0" borderId="17" xfId="0" applyNumberFormat="1" applyFont="1" applyBorder="1" applyAlignment="1">
      <alignment horizontal="right"/>
    </xf>
    <xf numFmtId="0" fontId="24" fillId="34" borderId="0" xfId="0" applyFont="1" applyFill="1" applyAlignment="1">
      <alignment vertical="top"/>
    </xf>
    <xf numFmtId="0" fontId="57" fillId="34" borderId="0" xfId="0" applyFont="1" applyFill="1" applyAlignment="1">
      <alignment vertical="top"/>
    </xf>
    <xf numFmtId="0" fontId="29" fillId="34" borderId="22" xfId="0" applyFont="1" applyFill="1" applyBorder="1" applyAlignment="1">
      <alignment horizontal="left" wrapText="1"/>
    </xf>
    <xf numFmtId="4" fontId="29" fillId="34" borderId="22" xfId="0" applyNumberFormat="1" applyFont="1" applyFill="1" applyBorder="1" applyAlignment="1">
      <alignment/>
    </xf>
    <xf numFmtId="0" fontId="29" fillId="34" borderId="22" xfId="0" applyFont="1" applyFill="1" applyBorder="1" applyAlignment="1">
      <alignment horizontal="right" wrapText="1"/>
    </xf>
    <xf numFmtId="0" fontId="29" fillId="34" borderId="22" xfId="0" applyFont="1" applyFill="1" applyBorder="1" applyAlignment="1">
      <alignment/>
    </xf>
    <xf numFmtId="0" fontId="35" fillId="34" borderId="22" xfId="0" applyFont="1" applyFill="1" applyBorder="1" applyAlignment="1">
      <alignment/>
    </xf>
    <xf numFmtId="4" fontId="35" fillId="34" borderId="22" xfId="0" applyNumberFormat="1" applyFont="1" applyFill="1" applyBorder="1" applyAlignment="1">
      <alignment/>
    </xf>
    <xf numFmtId="4" fontId="69" fillId="0" borderId="22" xfId="0" applyNumberFormat="1" applyFont="1" applyBorder="1" applyAlignment="1">
      <alignment/>
    </xf>
    <xf numFmtId="0" fontId="29" fillId="0" borderId="21" xfId="0" applyFont="1" applyBorder="1" applyAlignment="1">
      <alignment/>
    </xf>
    <xf numFmtId="4" fontId="29" fillId="0" borderId="21" xfId="0" applyNumberFormat="1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9" fillId="0" borderId="28" xfId="0" applyFont="1" applyBorder="1" applyAlignment="1">
      <alignment wrapText="1"/>
    </xf>
    <xf numFmtId="4" fontId="29" fillId="0" borderId="28" xfId="0" applyNumberFormat="1" applyFont="1" applyBorder="1" applyAlignment="1">
      <alignment horizontal="right"/>
    </xf>
    <xf numFmtId="0" fontId="29" fillId="0" borderId="28" xfId="0" applyFont="1" applyBorder="1" applyAlignment="1">
      <alignment horizontal="right" wrapText="1"/>
    </xf>
    <xf numFmtId="0" fontId="29" fillId="0" borderId="28" xfId="0" applyFont="1" applyBorder="1" applyAlignment="1">
      <alignment horizontal="right" vertical="top" wrapText="1"/>
    </xf>
    <xf numFmtId="4" fontId="29" fillId="0" borderId="28" xfId="0" applyNumberFormat="1" applyFont="1" applyBorder="1" applyAlignment="1">
      <alignment horizontal="right" wrapText="1"/>
    </xf>
    <xf numFmtId="0" fontId="24" fillId="0" borderId="28" xfId="0" applyFont="1" applyBorder="1" applyAlignment="1">
      <alignment wrapText="1"/>
    </xf>
    <xf numFmtId="0" fontId="35" fillId="0" borderId="29" xfId="0" applyFont="1" applyBorder="1" applyAlignment="1">
      <alignment/>
    </xf>
    <xf numFmtId="4" fontId="35" fillId="0" borderId="28" xfId="0" applyNumberFormat="1" applyFont="1" applyBorder="1" applyAlignment="1">
      <alignment horizontal="right"/>
    </xf>
    <xf numFmtId="0" fontId="24" fillId="0" borderId="28" xfId="0" applyFont="1" applyBorder="1" applyAlignment="1">
      <alignment/>
    </xf>
    <xf numFmtId="4" fontId="29" fillId="34" borderId="22" xfId="0" applyNumberFormat="1" applyFont="1" applyFill="1" applyBorder="1" applyAlignment="1">
      <alignment horizontal="right"/>
    </xf>
    <xf numFmtId="0" fontId="29" fillId="34" borderId="22" xfId="0" applyFont="1" applyFill="1" applyBorder="1" applyAlignment="1">
      <alignment horizontal="right"/>
    </xf>
    <xf numFmtId="0" fontId="0" fillId="34" borderId="0" xfId="0" applyFill="1" applyAlignment="1">
      <alignment vertical="top"/>
    </xf>
    <xf numFmtId="0" fontId="24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9" fillId="34" borderId="22" xfId="0" applyFont="1" applyFill="1" applyBorder="1" applyAlignment="1">
      <alignment/>
    </xf>
    <xf numFmtId="4" fontId="29" fillId="34" borderId="22" xfId="0" applyNumberFormat="1" applyFont="1" applyFill="1" applyBorder="1" applyAlignment="1">
      <alignment horizontal="right"/>
    </xf>
    <xf numFmtId="0" fontId="24" fillId="34" borderId="0" xfId="0" applyFont="1" applyFill="1" applyBorder="1" applyAlignment="1">
      <alignment vertical="top"/>
    </xf>
    <xf numFmtId="0" fontId="24" fillId="34" borderId="0" xfId="0" applyFont="1" applyFill="1" applyBorder="1" applyAlignment="1">
      <alignment wrapText="1"/>
    </xf>
    <xf numFmtId="0" fontId="29" fillId="34" borderId="22" xfId="0" applyFont="1" applyFill="1" applyBorder="1" applyAlignment="1">
      <alignment wrapText="1"/>
    </xf>
    <xf numFmtId="4" fontId="29" fillId="34" borderId="22" xfId="0" applyNumberFormat="1" applyFont="1" applyFill="1" applyBorder="1" applyAlignment="1">
      <alignment wrapText="1"/>
    </xf>
    <xf numFmtId="0" fontId="24" fillId="34" borderId="0" xfId="0" applyFont="1" applyFill="1" applyAlignment="1">
      <alignment/>
    </xf>
    <xf numFmtId="0" fontId="35" fillId="34" borderId="22" xfId="0" applyFont="1" applyFill="1" applyBorder="1" applyAlignment="1">
      <alignment wrapText="1"/>
    </xf>
    <xf numFmtId="4" fontId="35" fillId="34" borderId="22" xfId="0" applyNumberFormat="1" applyFont="1" applyFill="1" applyBorder="1" applyAlignment="1">
      <alignment wrapText="1"/>
    </xf>
    <xf numFmtId="0" fontId="0" fillId="34" borderId="0" xfId="0" applyFill="1" applyBorder="1" applyAlignment="1">
      <alignment vertical="top"/>
    </xf>
    <xf numFmtId="0" fontId="24" fillId="34" borderId="0" xfId="0" applyFont="1" applyFill="1" applyBorder="1" applyAlignment="1">
      <alignment wrapText="1"/>
    </xf>
    <xf numFmtId="0" fontId="24" fillId="34" borderId="0" xfId="0" applyFont="1" applyFill="1" applyBorder="1" applyAlignment="1">
      <alignment/>
    </xf>
    <xf numFmtId="4" fontId="29" fillId="34" borderId="22" xfId="61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35" fillId="34" borderId="22" xfId="61" applyNumberFormat="1" applyFont="1" applyFill="1" applyBorder="1" applyAlignment="1">
      <alignment/>
    </xf>
    <xf numFmtId="0" fontId="35" fillId="34" borderId="22" xfId="0" applyFont="1" applyFill="1" applyBorder="1" applyAlignment="1">
      <alignment horizontal="right"/>
    </xf>
    <xf numFmtId="4" fontId="35" fillId="34" borderId="22" xfId="0" applyNumberFormat="1" applyFont="1" applyFill="1" applyBorder="1" applyAlignment="1">
      <alignment horizontal="right"/>
    </xf>
    <xf numFmtId="0" fontId="27" fillId="0" borderId="0" xfId="0" applyFont="1" applyAlignment="1">
      <alignment horizontal="left" vertical="top"/>
    </xf>
    <xf numFmtId="0" fontId="27" fillId="34" borderId="0" xfId="0" applyFont="1" applyFill="1" applyAlignment="1">
      <alignment horizontal="left" vertical="top"/>
    </xf>
    <xf numFmtId="167" fontId="29" fillId="0" borderId="22" xfId="0" applyNumberFormat="1" applyFont="1" applyBorder="1" applyAlignment="1">
      <alignment/>
    </xf>
    <xf numFmtId="0" fontId="27" fillId="34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7" fillId="0" borderId="30" xfId="0" applyFont="1" applyFill="1" applyBorder="1" applyAlignment="1">
      <alignment horizontal="left" vertical="top"/>
    </xf>
    <xf numFmtId="0" fontId="58" fillId="33" borderId="26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 vertical="top"/>
    </xf>
    <xf numFmtId="0" fontId="27" fillId="0" borderId="30" xfId="0" applyFont="1" applyBorder="1" applyAlignment="1">
      <alignment horizontal="left" vertical="top"/>
    </xf>
    <xf numFmtId="0" fontId="27" fillId="34" borderId="0" xfId="0" applyFont="1" applyFill="1" applyAlignment="1">
      <alignment horizontal="left"/>
    </xf>
    <xf numFmtId="0" fontId="27" fillId="0" borderId="0" xfId="0" applyFont="1" applyAlignment="1">
      <alignment horizontal="left" vertical="top" wrapText="1"/>
    </xf>
    <xf numFmtId="0" fontId="63" fillId="8" borderId="14" xfId="0" applyFont="1" applyFill="1" applyBorder="1" applyAlignment="1">
      <alignment wrapText="1"/>
    </xf>
    <xf numFmtId="0" fontId="63" fillId="8" borderId="31" xfId="0" applyFont="1" applyFill="1" applyBorder="1" applyAlignment="1">
      <alignment wrapText="1"/>
    </xf>
    <xf numFmtId="0" fontId="27" fillId="0" borderId="0" xfId="0" applyFont="1" applyAlignment="1">
      <alignment horizontal="left"/>
    </xf>
    <xf numFmtId="49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29" fillId="0" borderId="32" xfId="0" applyFont="1" applyBorder="1" applyAlignment="1">
      <alignment wrapText="1"/>
    </xf>
    <xf numFmtId="0" fontId="24" fillId="0" borderId="33" xfId="0" applyFont="1" applyBorder="1" applyAlignment="1">
      <alignment wrapText="1"/>
    </xf>
    <xf numFmtId="0" fontId="27" fillId="34" borderId="0" xfId="0" applyFont="1" applyFill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58" fillId="0" borderId="30" xfId="0" applyFont="1" applyBorder="1" applyAlignment="1">
      <alignment horizontal="left" vertical="top"/>
    </xf>
    <xf numFmtId="0" fontId="0" fillId="0" borderId="0" xfId="0" applyAlignment="1">
      <alignment horizontal="justify" wrapText="1"/>
    </xf>
    <xf numFmtId="0" fontId="27" fillId="0" borderId="0" xfId="0" applyFont="1" applyBorder="1" applyAlignment="1">
      <alignment horizontal="left"/>
    </xf>
    <xf numFmtId="0" fontId="58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6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 readingOrder="1"/>
    </xf>
    <xf numFmtId="0" fontId="0" fillId="0" borderId="0" xfId="0" applyFont="1" applyAlignment="1">
      <alignment horizontal="justify" vertical="top" wrapText="1"/>
    </xf>
    <xf numFmtId="0" fontId="26" fillId="0" borderId="0" xfId="0" applyFont="1" applyAlignment="1">
      <alignment wrapText="1"/>
    </xf>
    <xf numFmtId="0" fontId="73" fillId="0" borderId="0" xfId="0" applyFont="1" applyAlignment="1">
      <alignment horizontal="center" wrapText="1"/>
    </xf>
    <xf numFmtId="0" fontId="29" fillId="0" borderId="12" xfId="0" applyFont="1" applyBorder="1" applyAlignment="1">
      <alignment horizontal="center" vertical="top" wrapText="1"/>
    </xf>
    <xf numFmtId="0" fontId="29" fillId="0" borderId="12" xfId="0" applyFont="1" applyBorder="1" applyAlignment="1">
      <alignment vertical="top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justify" wrapText="1"/>
    </xf>
    <xf numFmtId="0" fontId="26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8" fillId="0" borderId="34" xfId="0" applyFont="1" applyBorder="1" applyAlignment="1">
      <alignment horizontal="left" vertical="top"/>
    </xf>
    <xf numFmtId="0" fontId="58" fillId="0" borderId="35" xfId="0" applyFont="1" applyBorder="1" applyAlignment="1">
      <alignment horizontal="left" vertical="top"/>
    </xf>
    <xf numFmtId="0" fontId="58" fillId="0" borderId="36" xfId="0" applyFont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0" xfId="0" applyFont="1" applyAlignment="1">
      <alignment horizontal="center" wrapText="1"/>
    </xf>
    <xf numFmtId="0" fontId="24" fillId="34" borderId="37" xfId="0" applyFont="1" applyFill="1" applyBorder="1" applyAlignment="1">
      <alignment horizontal="left" vertical="top" wrapText="1"/>
    </xf>
    <xf numFmtId="0" fontId="24" fillId="34" borderId="26" xfId="0" applyFont="1" applyFill="1" applyBorder="1" applyAlignment="1">
      <alignment horizontal="left" vertical="top" wrapText="1"/>
    </xf>
    <xf numFmtId="0" fontId="24" fillId="34" borderId="11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29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vertical="top"/>
    </xf>
    <xf numFmtId="0" fontId="63" fillId="8" borderId="14" xfId="0" applyFont="1" applyFill="1" applyBorder="1" applyAlignment="1">
      <alignment vertical="top" wrapText="1"/>
    </xf>
    <xf numFmtId="0" fontId="58" fillId="33" borderId="26" xfId="0" applyFont="1" applyFill="1" applyBorder="1" applyAlignment="1">
      <alignment wrapText="1"/>
    </xf>
    <xf numFmtId="0" fontId="27" fillId="33" borderId="26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 vertical="top"/>
    </xf>
    <xf numFmtId="0" fontId="0" fillId="0" borderId="39" xfId="0" applyFont="1" applyFill="1" applyBorder="1" applyAlignment="1">
      <alignment horizontal="left" vertical="top"/>
    </xf>
    <xf numFmtId="0" fontId="0" fillId="0" borderId="40" xfId="0" applyFon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/>
    </xf>
    <xf numFmtId="0" fontId="27" fillId="0" borderId="30" xfId="0" applyFont="1" applyFill="1" applyBorder="1" applyAlignment="1">
      <alignment horizontal="left"/>
    </xf>
    <xf numFmtId="0" fontId="27" fillId="35" borderId="0" xfId="0" applyFont="1" applyFill="1" applyAlignment="1">
      <alignment horizontal="left" vertical="top" wrapText="1"/>
    </xf>
    <xf numFmtId="0" fontId="27" fillId="0" borderId="14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4" fontId="29" fillId="0" borderId="41" xfId="0" applyNumberFormat="1" applyFont="1" applyBorder="1" applyAlignment="1">
      <alignment horizontal="right"/>
    </xf>
    <xf numFmtId="4" fontId="29" fillId="0" borderId="42" xfId="0" applyNumberFormat="1" applyFont="1" applyBorder="1" applyAlignment="1">
      <alignment horizontal="right"/>
    </xf>
    <xf numFmtId="0" fontId="29" fillId="0" borderId="41" xfId="0" applyFont="1" applyBorder="1" applyAlignment="1">
      <alignment horizontal="right" wrapText="1"/>
    </xf>
    <xf numFmtId="0" fontId="29" fillId="0" borderId="42" xfId="0" applyFont="1" applyBorder="1" applyAlignment="1">
      <alignment horizontal="right" wrapText="1"/>
    </xf>
    <xf numFmtId="0" fontId="58" fillId="8" borderId="16" xfId="0" applyFont="1" applyFill="1" applyBorder="1" applyAlignment="1">
      <alignment horizontal="left" vertical="top" wrapText="1"/>
    </xf>
    <xf numFmtId="0" fontId="27" fillId="34" borderId="0" xfId="0" applyFont="1" applyFill="1" applyAlignment="1">
      <alignment horizontal="left"/>
    </xf>
    <xf numFmtId="0" fontId="27" fillId="34" borderId="30" xfId="0" applyFont="1" applyFill="1" applyBorder="1" applyAlignment="1">
      <alignment horizontal="left"/>
    </xf>
    <xf numFmtId="0" fontId="27" fillId="34" borderId="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58" fillId="0" borderId="30" xfId="0" applyFont="1" applyBorder="1" applyAlignment="1">
      <alignment/>
    </xf>
    <xf numFmtId="0" fontId="27" fillId="0" borderId="16" xfId="0" applyFont="1" applyBorder="1" applyAlignment="1">
      <alignment horizontal="left" vertical="top" wrapText="1"/>
    </xf>
    <xf numFmtId="167" fontId="69" fillId="0" borderId="43" xfId="0" applyNumberFormat="1" applyFont="1" applyBorder="1" applyAlignment="1">
      <alignment horizontal="right"/>
    </xf>
    <xf numFmtId="167" fontId="69" fillId="0" borderId="44" xfId="0" applyNumberFormat="1" applyFont="1" applyBorder="1" applyAlignment="1">
      <alignment horizontal="right"/>
    </xf>
    <xf numFmtId="0" fontId="27" fillId="34" borderId="0" xfId="0" applyFont="1" applyFill="1" applyAlignment="1">
      <alignment horizontal="left" vertical="top"/>
    </xf>
    <xf numFmtId="0" fontId="27" fillId="34" borderId="3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27" fillId="34" borderId="30" xfId="0" applyFont="1" applyFill="1" applyBorder="1" applyAlignment="1">
      <alignment horizontal="left"/>
    </xf>
    <xf numFmtId="0" fontId="27" fillId="34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63" fillId="8" borderId="31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923925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1"/>
  <sheetViews>
    <sheetView tabSelected="1" view="pageBreakPreview" zoomScaleSheetLayoutView="100" zoomScalePageLayoutView="85" workbookViewId="0" topLeftCell="A1">
      <selection activeCell="A3" sqref="A3:C3"/>
    </sheetView>
  </sheetViews>
  <sheetFormatPr defaultColWidth="9.140625" defaultRowHeight="15"/>
  <cols>
    <col min="1" max="1" width="3.57421875" style="0" customWidth="1"/>
    <col min="3" max="3" width="8.8515625" style="0" customWidth="1"/>
    <col min="4" max="4" width="14.7109375" style="0" customWidth="1"/>
    <col min="5" max="5" width="16.421875" style="0" customWidth="1"/>
    <col min="6" max="6" width="14.421875" style="0" customWidth="1"/>
    <col min="7" max="8" width="17.140625" style="0" customWidth="1"/>
    <col min="10" max="10" width="11.28125" style="0" bestFit="1" customWidth="1"/>
    <col min="11" max="11" width="11.7109375" style="0" bestFit="1" customWidth="1"/>
    <col min="12" max="12" width="13.140625" style="0" bestFit="1" customWidth="1"/>
    <col min="13" max="13" width="16.8515625" style="0" bestFit="1" customWidth="1"/>
  </cols>
  <sheetData>
    <row r="1" ht="79.5" customHeight="1">
      <c r="G1" t="s">
        <v>182</v>
      </c>
    </row>
    <row r="2" spans="1:3" ht="75" customHeight="1">
      <c r="A2" s="300" t="s">
        <v>181</v>
      </c>
      <c r="B2" s="324"/>
      <c r="C2" s="324"/>
    </row>
    <row r="3" spans="1:3" ht="75" customHeight="1">
      <c r="A3" s="336" t="s">
        <v>183</v>
      </c>
      <c r="B3" s="336"/>
      <c r="C3" s="336"/>
    </row>
    <row r="4" spans="1:11" s="14" customFormat="1" ht="66.75" customHeight="1">
      <c r="A4"/>
      <c r="B4" s="274" t="s">
        <v>139</v>
      </c>
      <c r="C4" s="274"/>
      <c r="D4" s="274"/>
      <c r="E4" s="274"/>
      <c r="F4" s="274"/>
      <c r="G4" s="274"/>
      <c r="H4" s="274"/>
      <c r="K4" s="37"/>
    </row>
    <row r="5" spans="1:8" s="14" customFormat="1" ht="15.75">
      <c r="A5"/>
      <c r="B5" s="39"/>
      <c r="C5" s="39"/>
      <c r="D5" s="39"/>
      <c r="E5" s="39"/>
      <c r="F5" s="39"/>
      <c r="G5" s="39"/>
      <c r="H5" s="39"/>
    </row>
    <row r="6" spans="2:8" s="14" customFormat="1" ht="26.25" customHeight="1">
      <c r="B6" s="276" t="s">
        <v>144</v>
      </c>
      <c r="C6" s="276"/>
      <c r="D6" s="276"/>
      <c r="E6" s="276"/>
      <c r="F6" s="276"/>
      <c r="G6" s="276"/>
      <c r="H6" s="276"/>
    </row>
    <row r="7" spans="2:8" s="14" customFormat="1" ht="15.75">
      <c r="B7" s="39"/>
      <c r="C7" s="39"/>
      <c r="D7" s="39"/>
      <c r="E7" s="39"/>
      <c r="F7" s="39"/>
      <c r="G7" s="39"/>
      <c r="H7" s="39"/>
    </row>
    <row r="8" spans="2:8" s="14" customFormat="1" ht="15.75" customHeight="1">
      <c r="B8" s="275" t="s">
        <v>14</v>
      </c>
      <c r="C8" s="275"/>
      <c r="D8" s="275"/>
      <c r="E8" s="275"/>
      <c r="F8" s="275"/>
      <c r="G8" s="275"/>
      <c r="H8" s="275"/>
    </row>
    <row r="9" spans="2:8" s="14" customFormat="1" ht="11.25" customHeight="1">
      <c r="B9" s="40"/>
      <c r="C9" s="40"/>
      <c r="D9" s="40"/>
      <c r="E9" s="40"/>
      <c r="F9" s="40"/>
      <c r="G9" s="40"/>
      <c r="H9" s="40"/>
    </row>
    <row r="10" spans="2:8" s="14" customFormat="1" ht="43.5" customHeight="1">
      <c r="B10" s="269" t="s">
        <v>145</v>
      </c>
      <c r="C10" s="269"/>
      <c r="D10" s="269"/>
      <c r="E10" s="269"/>
      <c r="F10" s="269"/>
      <c r="G10" s="269"/>
      <c r="H10" s="269"/>
    </row>
    <row r="11" spans="2:8" s="14" customFormat="1" ht="15.75" customHeight="1">
      <c r="B11" s="269" t="s">
        <v>43</v>
      </c>
      <c r="C11" s="269"/>
      <c r="D11" s="269"/>
      <c r="E11" s="269"/>
      <c r="F11" s="269"/>
      <c r="G11" s="269"/>
      <c r="H11" s="269"/>
    </row>
    <row r="12" spans="2:8" s="14" customFormat="1" ht="15.75" customHeight="1">
      <c r="B12" s="269" t="s">
        <v>44</v>
      </c>
      <c r="C12" s="269"/>
      <c r="D12" s="269"/>
      <c r="E12" s="269"/>
      <c r="F12" s="269"/>
      <c r="G12" s="269"/>
      <c r="H12" s="269"/>
    </row>
    <row r="13" spans="2:8" s="14" customFormat="1" ht="15.75" customHeight="1">
      <c r="B13" s="269" t="s">
        <v>89</v>
      </c>
      <c r="C13" s="269"/>
      <c r="D13" s="269"/>
      <c r="E13" s="269"/>
      <c r="F13" s="269"/>
      <c r="G13" s="269"/>
      <c r="H13" s="269"/>
    </row>
    <row r="14" spans="2:8" s="14" customFormat="1" ht="15.75" customHeight="1">
      <c r="B14" s="269" t="s">
        <v>45</v>
      </c>
      <c r="C14" s="269"/>
      <c r="D14" s="269"/>
      <c r="E14" s="269"/>
      <c r="F14" s="269"/>
      <c r="G14" s="269"/>
      <c r="H14" s="269"/>
    </row>
    <row r="15" spans="2:8" s="14" customFormat="1" ht="15.75">
      <c r="B15" s="269"/>
      <c r="C15" s="269"/>
      <c r="D15" s="269"/>
      <c r="E15" s="269"/>
      <c r="F15" s="269"/>
      <c r="G15" s="269"/>
      <c r="H15" s="269"/>
    </row>
    <row r="16" spans="2:8" s="14" customFormat="1" ht="28.5" customHeight="1">
      <c r="B16" s="269" t="s">
        <v>146</v>
      </c>
      <c r="C16" s="269"/>
      <c r="D16" s="269"/>
      <c r="E16" s="269"/>
      <c r="F16" s="269"/>
      <c r="G16" s="269"/>
      <c r="H16" s="269"/>
    </row>
    <row r="17" spans="2:8" s="14" customFormat="1" ht="15.75" customHeight="1">
      <c r="B17" s="269" t="s">
        <v>90</v>
      </c>
      <c r="C17" s="269"/>
      <c r="D17" s="269"/>
      <c r="E17" s="269"/>
      <c r="F17" s="269"/>
      <c r="G17" s="269"/>
      <c r="H17" s="269"/>
    </row>
    <row r="18" spans="2:8" s="14" customFormat="1" ht="14.25" customHeight="1">
      <c r="B18" s="269" t="s">
        <v>91</v>
      </c>
      <c r="C18" s="269"/>
      <c r="D18" s="269"/>
      <c r="E18" s="269"/>
      <c r="F18" s="269"/>
      <c r="G18" s="269"/>
      <c r="H18" s="269"/>
    </row>
    <row r="19" spans="2:8" s="14" customFormat="1" ht="15.75" customHeight="1">
      <c r="B19" s="269" t="s">
        <v>92</v>
      </c>
      <c r="C19" s="269"/>
      <c r="D19" s="269"/>
      <c r="E19" s="269"/>
      <c r="F19" s="269"/>
      <c r="G19" s="269"/>
      <c r="H19" s="269"/>
    </row>
    <row r="20" spans="2:8" s="14" customFormat="1" ht="15.75" customHeight="1">
      <c r="B20" s="290" t="s">
        <v>93</v>
      </c>
      <c r="C20" s="290"/>
      <c r="D20" s="290"/>
      <c r="E20" s="290"/>
      <c r="F20" s="290"/>
      <c r="G20" s="290"/>
      <c r="H20" s="105"/>
    </row>
    <row r="21" spans="2:8" s="14" customFormat="1" ht="15.75" customHeight="1">
      <c r="B21" s="290" t="s">
        <v>95</v>
      </c>
      <c r="C21" s="290"/>
      <c r="D21" s="290"/>
      <c r="E21" s="290"/>
      <c r="F21" s="290"/>
      <c r="G21" s="290"/>
      <c r="H21" s="290"/>
    </row>
    <row r="22" spans="2:8" s="14" customFormat="1" ht="15.75" customHeight="1">
      <c r="B22" s="269" t="s">
        <v>96</v>
      </c>
      <c r="C22" s="269"/>
      <c r="D22" s="269"/>
      <c r="E22" s="269"/>
      <c r="F22" s="269"/>
      <c r="G22" s="269"/>
      <c r="H22" s="269"/>
    </row>
    <row r="23" spans="2:12" s="14" customFormat="1" ht="15.75" customHeight="1">
      <c r="B23" s="269" t="s">
        <v>94</v>
      </c>
      <c r="C23" s="269"/>
      <c r="D23" s="269"/>
      <c r="E23" s="269"/>
      <c r="F23" s="269"/>
      <c r="G23" s="269"/>
      <c r="H23" s="269"/>
      <c r="J23" s="17"/>
      <c r="L23" s="17"/>
    </row>
    <row r="24" spans="2:10" s="14" customFormat="1" ht="70.5" customHeight="1">
      <c r="B24" s="273" t="s">
        <v>102</v>
      </c>
      <c r="C24" s="273"/>
      <c r="D24" s="273"/>
      <c r="E24" s="273"/>
      <c r="F24" s="273"/>
      <c r="G24" s="273"/>
      <c r="H24" s="273"/>
      <c r="J24" s="17"/>
    </row>
    <row r="25" spans="2:10" s="14" customFormat="1" ht="48.75" customHeight="1">
      <c r="B25" s="291" t="s">
        <v>64</v>
      </c>
      <c r="C25" s="291"/>
      <c r="D25" s="291"/>
      <c r="E25" s="291"/>
      <c r="F25" s="291"/>
      <c r="G25" s="291"/>
      <c r="H25" s="291"/>
      <c r="J25" s="17"/>
    </row>
    <row r="26" spans="2:10" s="14" customFormat="1" ht="43.5" customHeight="1">
      <c r="B26" s="18"/>
      <c r="C26" s="18"/>
      <c r="D26" s="18"/>
      <c r="E26" s="18"/>
      <c r="F26" s="18"/>
      <c r="G26" s="18"/>
      <c r="H26" s="18"/>
      <c r="J26" s="17"/>
    </row>
    <row r="27" spans="2:10" s="14" customFormat="1" ht="15.75" customHeight="1">
      <c r="B27" s="270" t="s">
        <v>19</v>
      </c>
      <c r="C27" s="270"/>
      <c r="D27" s="270"/>
      <c r="E27" s="270"/>
      <c r="F27" s="270"/>
      <c r="G27" s="270"/>
      <c r="H27" s="270"/>
      <c r="J27" s="17"/>
    </row>
    <row r="28" spans="2:10" s="14" customFormat="1" ht="27.75" customHeight="1">
      <c r="B28" s="269" t="s">
        <v>20</v>
      </c>
      <c r="C28" s="269"/>
      <c r="D28" s="269"/>
      <c r="E28" s="269"/>
      <c r="F28" s="269"/>
      <c r="G28" s="269"/>
      <c r="H28" s="269"/>
      <c r="J28" s="17"/>
    </row>
    <row r="29" spans="1:10" ht="15.75">
      <c r="A29" s="14"/>
      <c r="J29" s="9"/>
    </row>
    <row r="30" spans="1:10" s="46" customFormat="1" ht="33" customHeight="1">
      <c r="A30"/>
      <c r="B30" s="55" t="s">
        <v>0</v>
      </c>
      <c r="C30" s="294" t="s">
        <v>1</v>
      </c>
      <c r="D30" s="294"/>
      <c r="E30" s="294"/>
      <c r="F30" s="294"/>
      <c r="G30" s="294"/>
      <c r="H30" s="335"/>
      <c r="J30" s="47"/>
    </row>
    <row r="31" spans="1:8" s="46" customFormat="1" ht="17.25" customHeight="1">
      <c r="A31" s="54"/>
      <c r="B31" s="57"/>
      <c r="C31" s="58"/>
      <c r="D31" s="59"/>
      <c r="E31" s="59"/>
      <c r="F31" s="59"/>
      <c r="G31" s="60" t="s">
        <v>7</v>
      </c>
      <c r="H31" s="61">
        <f>H33+H45+H56</f>
        <v>480070</v>
      </c>
    </row>
    <row r="32" spans="1:11" ht="52.5" customHeight="1">
      <c r="A32" s="56"/>
      <c r="B32" s="8"/>
      <c r="C32" s="8"/>
      <c r="E32" s="52" t="s">
        <v>51</v>
      </c>
      <c r="F32" s="53" t="s">
        <v>168</v>
      </c>
      <c r="G32" s="271" t="s">
        <v>8</v>
      </c>
      <c r="H32" s="272"/>
      <c r="K32" s="9"/>
    </row>
    <row r="33" spans="2:8" ht="15" customHeight="1">
      <c r="B33" s="49" t="s">
        <v>11</v>
      </c>
      <c r="C33" s="295" t="s">
        <v>10</v>
      </c>
      <c r="D33" s="295"/>
      <c r="E33" s="295"/>
      <c r="F33" s="295"/>
      <c r="G33" s="295"/>
      <c r="H33" s="50">
        <f>H37+H42</f>
        <v>113640</v>
      </c>
    </row>
    <row r="34" spans="2:8" ht="13.5" customHeight="1">
      <c r="B34" s="94" t="s">
        <v>21</v>
      </c>
      <c r="C34" s="334" t="s">
        <v>129</v>
      </c>
      <c r="D34" s="334"/>
      <c r="E34" s="334"/>
      <c r="F34" s="334"/>
      <c r="G34" s="334"/>
      <c r="H34" s="334"/>
    </row>
    <row r="35" spans="2:8" ht="13.5" customHeight="1">
      <c r="B35" s="94"/>
      <c r="C35" s="241" t="s">
        <v>140</v>
      </c>
      <c r="D35" s="242"/>
      <c r="E35" s="125" t="s">
        <v>99</v>
      </c>
      <c r="F35" s="126">
        <v>7000</v>
      </c>
      <c r="G35" s="101" t="s">
        <v>52</v>
      </c>
      <c r="H35" s="127">
        <v>13640</v>
      </c>
    </row>
    <row r="36" spans="2:8" ht="13.5" customHeight="1">
      <c r="B36" s="94"/>
      <c r="C36" s="179"/>
      <c r="D36" s="179"/>
      <c r="E36" s="125" t="s">
        <v>5</v>
      </c>
      <c r="F36" s="126">
        <v>6640</v>
      </c>
      <c r="G36" s="101"/>
      <c r="H36" s="127">
        <v>0</v>
      </c>
    </row>
    <row r="37" spans="2:8" ht="13.5" customHeight="1">
      <c r="B37" s="94"/>
      <c r="C37" s="95"/>
      <c r="D37" s="42"/>
      <c r="E37" s="128" t="s">
        <v>7</v>
      </c>
      <c r="F37" s="129">
        <f>F35+F36</f>
        <v>13640</v>
      </c>
      <c r="G37" s="128"/>
      <c r="H37" s="130">
        <f>H35+H36</f>
        <v>13640</v>
      </c>
    </row>
    <row r="38" spans="2:8" ht="13.5" customHeight="1">
      <c r="B38" s="21"/>
      <c r="C38" s="81"/>
      <c r="D38" s="19"/>
      <c r="E38" s="82"/>
      <c r="F38" s="83"/>
      <c r="G38" s="82"/>
      <c r="H38" s="84"/>
    </row>
    <row r="39" spans="2:8" ht="13.5" customHeight="1">
      <c r="B39" s="94" t="s">
        <v>22</v>
      </c>
      <c r="C39" s="244" t="s">
        <v>130</v>
      </c>
      <c r="D39" s="244"/>
      <c r="E39" s="244"/>
      <c r="F39" s="244"/>
      <c r="G39" s="244"/>
      <c r="H39" s="244"/>
    </row>
    <row r="40" spans="2:8" ht="13.5" customHeight="1">
      <c r="B40" s="94"/>
      <c r="C40" s="241" t="s">
        <v>141</v>
      </c>
      <c r="D40" s="242"/>
      <c r="E40" s="125" t="s">
        <v>5</v>
      </c>
      <c r="F40" s="126">
        <v>97000</v>
      </c>
      <c r="G40" s="101" t="s">
        <v>52</v>
      </c>
      <c r="H40" s="127">
        <v>97000</v>
      </c>
    </row>
    <row r="41" spans="2:8" ht="13.5" customHeight="1">
      <c r="B41" s="94"/>
      <c r="C41" s="95"/>
      <c r="D41" s="42"/>
      <c r="E41" s="125" t="s">
        <v>6</v>
      </c>
      <c r="F41" s="126">
        <v>3000</v>
      </c>
      <c r="G41" s="126">
        <v>3000</v>
      </c>
      <c r="H41" s="127">
        <v>3000</v>
      </c>
    </row>
    <row r="42" spans="2:8" ht="13.5" customHeight="1">
      <c r="B42" s="94"/>
      <c r="C42" s="95"/>
      <c r="D42" s="42"/>
      <c r="E42" s="128" t="s">
        <v>7</v>
      </c>
      <c r="F42" s="129">
        <f>F41+F40</f>
        <v>100000</v>
      </c>
      <c r="G42" s="128"/>
      <c r="H42" s="130">
        <v>100000</v>
      </c>
    </row>
    <row r="43" spans="2:8" ht="13.5" customHeight="1">
      <c r="B43" s="185"/>
      <c r="C43" s="186"/>
      <c r="D43" s="74"/>
      <c r="E43" s="187"/>
      <c r="F43" s="188"/>
      <c r="G43" s="187"/>
      <c r="H43" s="189"/>
    </row>
    <row r="44" spans="2:8" s="74" customFormat="1" ht="13.5" customHeight="1">
      <c r="B44" s="176"/>
      <c r="C44" s="177"/>
      <c r="D44" s="177"/>
      <c r="E44" s="177"/>
      <c r="F44" s="177"/>
      <c r="G44" s="177"/>
      <c r="H44" s="178"/>
    </row>
    <row r="45" spans="2:8" s="175" customFormat="1" ht="15" customHeight="1">
      <c r="B45" s="49" t="s">
        <v>12</v>
      </c>
      <c r="C45" s="295" t="s">
        <v>82</v>
      </c>
      <c r="D45" s="295"/>
      <c r="E45" s="295"/>
      <c r="F45" s="295"/>
      <c r="G45" s="295"/>
      <c r="H45" s="50">
        <f>H48+H52</f>
        <v>287000</v>
      </c>
    </row>
    <row r="46" spans="2:11" s="10" customFormat="1" ht="14.25" customHeight="1">
      <c r="B46" s="90" t="s">
        <v>21</v>
      </c>
      <c r="C46" s="305" t="s">
        <v>83</v>
      </c>
      <c r="D46" s="305"/>
      <c r="E46" s="305"/>
      <c r="F46" s="305"/>
      <c r="G46" s="305"/>
      <c r="H46" s="306"/>
      <c r="K46" s="38"/>
    </row>
    <row r="47" spans="2:8" ht="15">
      <c r="B47" s="90"/>
      <c r="C47" s="245" t="s">
        <v>118</v>
      </c>
      <c r="D47" s="246"/>
      <c r="E47" s="112" t="s">
        <v>4</v>
      </c>
      <c r="F47" s="138">
        <v>7000</v>
      </c>
      <c r="G47" s="98" t="s">
        <v>52</v>
      </c>
      <c r="H47" s="113">
        <v>7000</v>
      </c>
    </row>
    <row r="48" spans="2:8" ht="15">
      <c r="B48" s="90"/>
      <c r="C48" s="97"/>
      <c r="D48" s="97"/>
      <c r="E48" s="114" t="s">
        <v>7</v>
      </c>
      <c r="F48" s="139">
        <f>F47</f>
        <v>7000</v>
      </c>
      <c r="G48" s="114"/>
      <c r="H48" s="115">
        <f>H47</f>
        <v>7000</v>
      </c>
    </row>
    <row r="49" spans="2:8" ht="15">
      <c r="B49" s="90" t="s">
        <v>22</v>
      </c>
      <c r="C49" s="308" t="s">
        <v>98</v>
      </c>
      <c r="D49" s="308"/>
      <c r="E49" s="308"/>
      <c r="F49" s="308"/>
      <c r="G49" s="308"/>
      <c r="H49" s="333"/>
    </row>
    <row r="50" spans="2:8" ht="15">
      <c r="B50" s="90"/>
      <c r="C50" s="181" t="s">
        <v>142</v>
      </c>
      <c r="D50" s="111"/>
      <c r="E50" s="112" t="s">
        <v>5</v>
      </c>
      <c r="F50" s="138">
        <v>250000</v>
      </c>
      <c r="G50" s="98" t="s">
        <v>52</v>
      </c>
      <c r="H50" s="113">
        <v>80000</v>
      </c>
    </row>
    <row r="51" spans="2:8" ht="15">
      <c r="B51" s="90"/>
      <c r="C51" s="181"/>
      <c r="D51" s="181"/>
      <c r="E51" s="112" t="s">
        <v>143</v>
      </c>
      <c r="F51" s="138">
        <v>30000</v>
      </c>
      <c r="G51" s="98" t="s">
        <v>173</v>
      </c>
      <c r="H51" s="113">
        <v>200000</v>
      </c>
    </row>
    <row r="52" spans="2:8" ht="15">
      <c r="B52" s="90"/>
      <c r="C52" s="111"/>
      <c r="D52" s="111"/>
      <c r="E52" s="114" t="s">
        <v>7</v>
      </c>
      <c r="F52" s="139">
        <f>F50+F51</f>
        <v>280000</v>
      </c>
      <c r="G52" s="114"/>
      <c r="H52" s="115">
        <v>280000</v>
      </c>
    </row>
    <row r="56" spans="2:13" ht="15" customHeight="1">
      <c r="B56" s="49" t="s">
        <v>132</v>
      </c>
      <c r="C56" s="295" t="s">
        <v>49</v>
      </c>
      <c r="D56" s="295"/>
      <c r="E56" s="295"/>
      <c r="F56" s="295"/>
      <c r="G56" s="295"/>
      <c r="H56" s="50">
        <f>H60+H66+H72+H76</f>
        <v>79430</v>
      </c>
      <c r="M56" s="20"/>
    </row>
    <row r="57" spans="2:11" s="10" customFormat="1" ht="14.25" customHeight="1">
      <c r="B57" s="21" t="s">
        <v>21</v>
      </c>
      <c r="C57" s="91" t="s">
        <v>53</v>
      </c>
      <c r="D57" s="41"/>
      <c r="E57" s="41"/>
      <c r="F57" s="41"/>
      <c r="G57" s="41"/>
      <c r="H57" s="92"/>
      <c r="K57" s="38"/>
    </row>
    <row r="58" spans="2:8" ht="13.5" customHeight="1">
      <c r="B58" s="21"/>
      <c r="C58" s="241" t="s">
        <v>122</v>
      </c>
      <c r="D58" s="242"/>
      <c r="E58" s="131" t="s">
        <v>5</v>
      </c>
      <c r="F58" s="132">
        <v>20000</v>
      </c>
      <c r="G58" s="133" t="s">
        <v>52</v>
      </c>
      <c r="H58" s="134">
        <v>33180</v>
      </c>
    </row>
    <row r="59" spans="2:8" ht="13.5" customHeight="1">
      <c r="B59" s="21"/>
      <c r="C59" s="93"/>
      <c r="D59" s="41"/>
      <c r="E59" s="131" t="s">
        <v>85</v>
      </c>
      <c r="F59" s="132">
        <v>13180</v>
      </c>
      <c r="G59" s="133"/>
      <c r="H59" s="134"/>
    </row>
    <row r="60" spans="2:8" ht="13.5" customHeight="1">
      <c r="B60" s="21"/>
      <c r="C60" s="93"/>
      <c r="D60" s="22"/>
      <c r="E60" s="135" t="s">
        <v>7</v>
      </c>
      <c r="F60" s="136">
        <f>F58+F59</f>
        <v>33180</v>
      </c>
      <c r="G60" s="135"/>
      <c r="H60" s="137">
        <f>H58</f>
        <v>33180</v>
      </c>
    </row>
    <row r="61" spans="2:8" ht="13.5" customHeight="1">
      <c r="B61" s="21"/>
      <c r="C61" s="81"/>
      <c r="D61" s="19"/>
      <c r="E61" s="82"/>
      <c r="F61" s="83"/>
      <c r="G61" s="82"/>
      <c r="H61" s="84"/>
    </row>
    <row r="62" spans="2:8" ht="13.5" customHeight="1">
      <c r="B62" s="21"/>
      <c r="C62" s="81"/>
      <c r="D62" s="19"/>
      <c r="E62" s="82"/>
      <c r="F62" s="83"/>
      <c r="G62" s="82"/>
      <c r="H62" s="84"/>
    </row>
    <row r="63" spans="2:8" ht="13.5" customHeight="1">
      <c r="B63" s="94" t="s">
        <v>22</v>
      </c>
      <c r="C63" s="244" t="s">
        <v>78</v>
      </c>
      <c r="D63" s="244"/>
      <c r="E63" s="244"/>
      <c r="F63" s="244"/>
      <c r="G63" s="244"/>
      <c r="H63" s="244"/>
    </row>
    <row r="64" spans="2:8" ht="13.5" customHeight="1">
      <c r="B64" s="94"/>
      <c r="C64" s="241" t="s">
        <v>120</v>
      </c>
      <c r="D64" s="242"/>
      <c r="E64" s="125" t="s">
        <v>5</v>
      </c>
      <c r="F64" s="126">
        <v>17250</v>
      </c>
      <c r="G64" s="101" t="s">
        <v>52</v>
      </c>
      <c r="H64" s="127">
        <v>19250</v>
      </c>
    </row>
    <row r="65" spans="2:8" ht="13.5" customHeight="1">
      <c r="B65" s="94"/>
      <c r="C65" s="95"/>
      <c r="D65" s="42"/>
      <c r="E65" s="125" t="s">
        <v>6</v>
      </c>
      <c r="F65" s="126">
        <v>2000</v>
      </c>
      <c r="G65" s="101" t="s">
        <v>173</v>
      </c>
      <c r="H65" s="127">
        <v>0</v>
      </c>
    </row>
    <row r="66" spans="2:8" ht="13.5" customHeight="1">
      <c r="B66" s="94"/>
      <c r="C66" s="95"/>
      <c r="D66" s="42"/>
      <c r="E66" s="128" t="s">
        <v>7</v>
      </c>
      <c r="F66" s="129">
        <f>F64+F65</f>
        <v>19250</v>
      </c>
      <c r="G66" s="128"/>
      <c r="H66" s="130">
        <f>H64+H65</f>
        <v>19250</v>
      </c>
    </row>
    <row r="67" spans="2:8" ht="13.5" customHeight="1">
      <c r="B67" s="94"/>
      <c r="C67" s="95"/>
      <c r="D67" s="42"/>
      <c r="E67" s="157"/>
      <c r="F67" s="158"/>
      <c r="G67" s="157"/>
      <c r="H67" s="159"/>
    </row>
    <row r="68" spans="2:8" ht="13.5" customHeight="1">
      <c r="B68" s="94" t="s">
        <v>23</v>
      </c>
      <c r="C68" s="244" t="s">
        <v>103</v>
      </c>
      <c r="D68" s="244"/>
      <c r="E68" s="244"/>
      <c r="F68" s="244"/>
      <c r="G68" s="244"/>
      <c r="H68" s="244"/>
    </row>
    <row r="69" spans="2:8" ht="13.5" customHeight="1">
      <c r="B69" s="94"/>
      <c r="C69" s="241" t="s">
        <v>121</v>
      </c>
      <c r="D69" s="242"/>
      <c r="E69" s="125" t="s">
        <v>99</v>
      </c>
      <c r="F69" s="126">
        <v>2000</v>
      </c>
      <c r="G69" s="101" t="s">
        <v>52</v>
      </c>
      <c r="H69" s="127">
        <v>2000</v>
      </c>
    </row>
    <row r="70" spans="2:6" ht="15" customHeight="1">
      <c r="B70" s="94"/>
      <c r="C70" s="95"/>
      <c r="D70" s="42"/>
      <c r="E70" s="160" t="s">
        <v>5</v>
      </c>
      <c r="F70" s="126">
        <v>0</v>
      </c>
    </row>
    <row r="71" spans="2:8" ht="15" customHeight="1">
      <c r="B71" s="94"/>
      <c r="C71" s="95"/>
      <c r="D71" s="42"/>
      <c r="E71" s="125" t="s">
        <v>6</v>
      </c>
      <c r="F71" s="126">
        <v>0</v>
      </c>
      <c r="G71" s="125"/>
      <c r="H71" s="127"/>
    </row>
    <row r="72" spans="2:8" ht="15" customHeight="1">
      <c r="B72" s="94"/>
      <c r="C72" s="95"/>
      <c r="D72" s="42"/>
      <c r="E72" s="128" t="s">
        <v>7</v>
      </c>
      <c r="F72" s="129">
        <f>SUM(F69,F70,F71)</f>
        <v>2000</v>
      </c>
      <c r="G72" s="128"/>
      <c r="H72" s="130">
        <f>SUM(H69,H70,H71)</f>
        <v>2000</v>
      </c>
    </row>
    <row r="73" spans="2:256" ht="15" customHeight="1">
      <c r="B73" s="94" t="s">
        <v>167</v>
      </c>
      <c r="C73" s="244" t="s">
        <v>174</v>
      </c>
      <c r="D73" s="244"/>
      <c r="E73" s="244"/>
      <c r="F73" s="244"/>
      <c r="G73" s="244"/>
      <c r="H73" s="244"/>
      <c r="R73" s="94"/>
      <c r="S73" s="244" t="s">
        <v>78</v>
      </c>
      <c r="T73" s="244"/>
      <c r="U73" s="244"/>
      <c r="V73" s="244"/>
      <c r="W73" s="244"/>
      <c r="X73" s="244"/>
      <c r="Z73" s="94" t="s">
        <v>22</v>
      </c>
      <c r="AA73" s="244" t="s">
        <v>78</v>
      </c>
      <c r="AB73" s="244"/>
      <c r="AC73" s="244"/>
      <c r="AD73" s="244"/>
      <c r="AE73" s="244"/>
      <c r="AF73" s="244"/>
      <c r="AH73" s="94" t="s">
        <v>22</v>
      </c>
      <c r="AI73" s="244" t="s">
        <v>78</v>
      </c>
      <c r="AJ73" s="244"/>
      <c r="AK73" s="244"/>
      <c r="AL73" s="244"/>
      <c r="AM73" s="244"/>
      <c r="AN73" s="244"/>
      <c r="AP73" s="94" t="s">
        <v>22</v>
      </c>
      <c r="AQ73" s="244" t="s">
        <v>78</v>
      </c>
      <c r="AR73" s="244"/>
      <c r="AS73" s="244"/>
      <c r="AT73" s="244"/>
      <c r="AU73" s="244"/>
      <c r="AV73" s="244"/>
      <c r="AX73" s="94" t="s">
        <v>22</v>
      </c>
      <c r="AY73" s="244" t="s">
        <v>78</v>
      </c>
      <c r="AZ73" s="244"/>
      <c r="BA73" s="244"/>
      <c r="BB73" s="244"/>
      <c r="BC73" s="244"/>
      <c r="BD73" s="244"/>
      <c r="BF73" s="94" t="s">
        <v>22</v>
      </c>
      <c r="BG73" s="244" t="s">
        <v>78</v>
      </c>
      <c r="BH73" s="244"/>
      <c r="BI73" s="244"/>
      <c r="BJ73" s="244"/>
      <c r="BK73" s="244"/>
      <c r="BL73" s="244"/>
      <c r="BN73" s="94" t="s">
        <v>22</v>
      </c>
      <c r="BO73" s="244" t="s">
        <v>78</v>
      </c>
      <c r="BP73" s="244"/>
      <c r="BQ73" s="244"/>
      <c r="BR73" s="244"/>
      <c r="BS73" s="244"/>
      <c r="BT73" s="244"/>
      <c r="BV73" s="94" t="s">
        <v>22</v>
      </c>
      <c r="BW73" s="244" t="s">
        <v>78</v>
      </c>
      <c r="BX73" s="244"/>
      <c r="BY73" s="244"/>
      <c r="BZ73" s="244"/>
      <c r="CA73" s="244"/>
      <c r="CB73" s="244"/>
      <c r="CD73" s="94" t="s">
        <v>22</v>
      </c>
      <c r="CE73" s="244" t="s">
        <v>78</v>
      </c>
      <c r="CF73" s="244"/>
      <c r="CG73" s="244"/>
      <c r="CH73" s="244"/>
      <c r="CI73" s="244"/>
      <c r="CJ73" s="244"/>
      <c r="CL73" s="94" t="s">
        <v>22</v>
      </c>
      <c r="CM73" s="244" t="s">
        <v>78</v>
      </c>
      <c r="CN73" s="244"/>
      <c r="CO73" s="244"/>
      <c r="CP73" s="244"/>
      <c r="CQ73" s="244"/>
      <c r="CR73" s="244"/>
      <c r="CT73" s="94" t="s">
        <v>22</v>
      </c>
      <c r="CU73" s="244" t="s">
        <v>78</v>
      </c>
      <c r="CV73" s="244"/>
      <c r="CW73" s="244"/>
      <c r="CX73" s="244"/>
      <c r="CY73" s="244"/>
      <c r="CZ73" s="244"/>
      <c r="DB73" s="94" t="s">
        <v>22</v>
      </c>
      <c r="DC73" s="244" t="s">
        <v>78</v>
      </c>
      <c r="DD73" s="244"/>
      <c r="DE73" s="244"/>
      <c r="DF73" s="244"/>
      <c r="DG73" s="244"/>
      <c r="DH73" s="244"/>
      <c r="DJ73" s="94" t="s">
        <v>22</v>
      </c>
      <c r="DK73" s="244" t="s">
        <v>78</v>
      </c>
      <c r="DL73" s="244"/>
      <c r="DM73" s="244"/>
      <c r="DN73" s="244"/>
      <c r="DO73" s="244"/>
      <c r="DP73" s="244"/>
      <c r="DR73" s="94" t="s">
        <v>22</v>
      </c>
      <c r="DS73" s="244" t="s">
        <v>78</v>
      </c>
      <c r="DT73" s="244"/>
      <c r="DU73" s="244"/>
      <c r="DV73" s="244"/>
      <c r="DW73" s="244"/>
      <c r="DX73" s="244"/>
      <c r="DZ73" s="94" t="s">
        <v>22</v>
      </c>
      <c r="EA73" s="244" t="s">
        <v>78</v>
      </c>
      <c r="EB73" s="244"/>
      <c r="EC73" s="244"/>
      <c r="ED73" s="244"/>
      <c r="EE73" s="244"/>
      <c r="EF73" s="244"/>
      <c r="EH73" s="94" t="s">
        <v>22</v>
      </c>
      <c r="EI73" s="244" t="s">
        <v>78</v>
      </c>
      <c r="EJ73" s="244"/>
      <c r="EK73" s="244"/>
      <c r="EL73" s="244"/>
      <c r="EM73" s="244"/>
      <c r="EN73" s="244"/>
      <c r="EP73" s="94" t="s">
        <v>22</v>
      </c>
      <c r="EQ73" s="244" t="s">
        <v>78</v>
      </c>
      <c r="ER73" s="244"/>
      <c r="ES73" s="244"/>
      <c r="ET73" s="244"/>
      <c r="EU73" s="244"/>
      <c r="EV73" s="244"/>
      <c r="EX73" s="94" t="s">
        <v>22</v>
      </c>
      <c r="EY73" s="244" t="s">
        <v>78</v>
      </c>
      <c r="EZ73" s="244"/>
      <c r="FA73" s="244"/>
      <c r="FB73" s="244"/>
      <c r="FC73" s="244"/>
      <c r="FD73" s="244"/>
      <c r="FF73" s="94" t="s">
        <v>22</v>
      </c>
      <c r="FG73" s="244" t="s">
        <v>78</v>
      </c>
      <c r="FH73" s="244"/>
      <c r="FI73" s="244"/>
      <c r="FJ73" s="244"/>
      <c r="FK73" s="244"/>
      <c r="FL73" s="244"/>
      <c r="FN73" s="94" t="s">
        <v>22</v>
      </c>
      <c r="FO73" s="244" t="s">
        <v>78</v>
      </c>
      <c r="FP73" s="244"/>
      <c r="FQ73" s="244"/>
      <c r="FR73" s="244"/>
      <c r="FS73" s="244"/>
      <c r="FT73" s="244"/>
      <c r="FV73" s="94" t="s">
        <v>22</v>
      </c>
      <c r="FW73" s="244" t="s">
        <v>78</v>
      </c>
      <c r="FX73" s="244"/>
      <c r="FY73" s="244"/>
      <c r="FZ73" s="244"/>
      <c r="GA73" s="244"/>
      <c r="GB73" s="244"/>
      <c r="GD73" s="94" t="s">
        <v>22</v>
      </c>
      <c r="GE73" s="244" t="s">
        <v>78</v>
      </c>
      <c r="GF73" s="244"/>
      <c r="GG73" s="244"/>
      <c r="GH73" s="244"/>
      <c r="GI73" s="244"/>
      <c r="GJ73" s="244"/>
      <c r="GL73" s="94" t="s">
        <v>22</v>
      </c>
      <c r="GM73" s="244" t="s">
        <v>78</v>
      </c>
      <c r="GN73" s="244"/>
      <c r="GO73" s="244"/>
      <c r="GP73" s="244"/>
      <c r="GQ73" s="244"/>
      <c r="GR73" s="244"/>
      <c r="GT73" s="94" t="s">
        <v>22</v>
      </c>
      <c r="GU73" s="244" t="s">
        <v>78</v>
      </c>
      <c r="GV73" s="244"/>
      <c r="GW73" s="244"/>
      <c r="GX73" s="244"/>
      <c r="GY73" s="244"/>
      <c r="GZ73" s="244"/>
      <c r="HB73" s="94" t="s">
        <v>22</v>
      </c>
      <c r="HC73" s="244" t="s">
        <v>78</v>
      </c>
      <c r="HD73" s="244"/>
      <c r="HE73" s="244"/>
      <c r="HF73" s="244"/>
      <c r="HG73" s="244"/>
      <c r="HH73" s="244"/>
      <c r="HJ73" s="94" t="s">
        <v>22</v>
      </c>
      <c r="HK73" s="244" t="s">
        <v>78</v>
      </c>
      <c r="HL73" s="244"/>
      <c r="HM73" s="244"/>
      <c r="HN73" s="244"/>
      <c r="HO73" s="244"/>
      <c r="HP73" s="244"/>
      <c r="HR73" s="94" t="s">
        <v>22</v>
      </c>
      <c r="HS73" s="244" t="s">
        <v>78</v>
      </c>
      <c r="HT73" s="244"/>
      <c r="HU73" s="244"/>
      <c r="HV73" s="244"/>
      <c r="HW73" s="244"/>
      <c r="HX73" s="244"/>
      <c r="HZ73" s="94" t="s">
        <v>22</v>
      </c>
      <c r="IA73" s="244" t="s">
        <v>78</v>
      </c>
      <c r="IB73" s="244"/>
      <c r="IC73" s="244"/>
      <c r="ID73" s="244"/>
      <c r="IE73" s="244"/>
      <c r="IF73" s="244"/>
      <c r="IH73" s="94" t="s">
        <v>22</v>
      </c>
      <c r="II73" s="244" t="s">
        <v>78</v>
      </c>
      <c r="IJ73" s="244"/>
      <c r="IK73" s="244"/>
      <c r="IL73" s="244"/>
      <c r="IM73" s="244"/>
      <c r="IN73" s="244"/>
      <c r="IP73" s="94" t="s">
        <v>22</v>
      </c>
      <c r="IQ73" s="244" t="s">
        <v>78</v>
      </c>
      <c r="IR73" s="244"/>
      <c r="IS73" s="244"/>
      <c r="IT73" s="244"/>
      <c r="IU73" s="244"/>
      <c r="IV73" s="244"/>
    </row>
    <row r="74" spans="2:256" ht="15" customHeight="1">
      <c r="B74" s="94"/>
      <c r="C74" s="241" t="s">
        <v>175</v>
      </c>
      <c r="D74" s="242"/>
      <c r="E74" s="125" t="s">
        <v>5</v>
      </c>
      <c r="F74" s="126">
        <v>23000</v>
      </c>
      <c r="G74" s="101" t="s">
        <v>52</v>
      </c>
      <c r="H74" s="127">
        <v>25000</v>
      </c>
      <c r="R74" s="94"/>
      <c r="S74" s="241" t="s">
        <v>120</v>
      </c>
      <c r="T74" s="242"/>
      <c r="U74" s="125" t="s">
        <v>5</v>
      </c>
      <c r="V74" s="126">
        <v>17250</v>
      </c>
      <c r="W74" s="101" t="s">
        <v>52</v>
      </c>
      <c r="X74" s="127">
        <v>17250</v>
      </c>
      <c r="Z74" s="94"/>
      <c r="AA74" s="241" t="s">
        <v>120</v>
      </c>
      <c r="AB74" s="242"/>
      <c r="AC74" s="125" t="s">
        <v>5</v>
      </c>
      <c r="AD74" s="126">
        <v>17250</v>
      </c>
      <c r="AE74" s="101" t="s">
        <v>52</v>
      </c>
      <c r="AF74" s="127">
        <v>17250</v>
      </c>
      <c r="AH74" s="94"/>
      <c r="AI74" s="241" t="s">
        <v>120</v>
      </c>
      <c r="AJ74" s="242"/>
      <c r="AK74" s="125" t="s">
        <v>5</v>
      </c>
      <c r="AL74" s="126">
        <v>17250</v>
      </c>
      <c r="AM74" s="101" t="s">
        <v>52</v>
      </c>
      <c r="AN74" s="127">
        <v>17250</v>
      </c>
      <c r="AP74" s="94"/>
      <c r="AQ74" s="241" t="s">
        <v>120</v>
      </c>
      <c r="AR74" s="242"/>
      <c r="AS74" s="125" t="s">
        <v>5</v>
      </c>
      <c r="AT74" s="126">
        <v>17250</v>
      </c>
      <c r="AU74" s="101" t="s">
        <v>52</v>
      </c>
      <c r="AV74" s="127">
        <v>17250</v>
      </c>
      <c r="AX74" s="94"/>
      <c r="AY74" s="241" t="s">
        <v>120</v>
      </c>
      <c r="AZ74" s="242"/>
      <c r="BA74" s="125" t="s">
        <v>5</v>
      </c>
      <c r="BB74" s="126">
        <v>17250</v>
      </c>
      <c r="BC74" s="101" t="s">
        <v>52</v>
      </c>
      <c r="BD74" s="127">
        <v>17250</v>
      </c>
      <c r="BF74" s="94"/>
      <c r="BG74" s="241" t="s">
        <v>120</v>
      </c>
      <c r="BH74" s="242"/>
      <c r="BI74" s="125" t="s">
        <v>5</v>
      </c>
      <c r="BJ74" s="126">
        <v>17250</v>
      </c>
      <c r="BK74" s="101" t="s">
        <v>52</v>
      </c>
      <c r="BL74" s="127">
        <v>17250</v>
      </c>
      <c r="BN74" s="94"/>
      <c r="BO74" s="241" t="s">
        <v>120</v>
      </c>
      <c r="BP74" s="242"/>
      <c r="BQ74" s="125" t="s">
        <v>5</v>
      </c>
      <c r="BR74" s="126">
        <v>17250</v>
      </c>
      <c r="BS74" s="101" t="s">
        <v>52</v>
      </c>
      <c r="BT74" s="127">
        <v>17250</v>
      </c>
      <c r="BV74" s="94"/>
      <c r="BW74" s="241" t="s">
        <v>120</v>
      </c>
      <c r="BX74" s="242"/>
      <c r="BY74" s="125" t="s">
        <v>5</v>
      </c>
      <c r="BZ74" s="126">
        <v>17250</v>
      </c>
      <c r="CA74" s="101" t="s">
        <v>52</v>
      </c>
      <c r="CB74" s="127">
        <v>17250</v>
      </c>
      <c r="CD74" s="94"/>
      <c r="CE74" s="241" t="s">
        <v>120</v>
      </c>
      <c r="CF74" s="242"/>
      <c r="CG74" s="125" t="s">
        <v>5</v>
      </c>
      <c r="CH74" s="126">
        <v>17250</v>
      </c>
      <c r="CI74" s="101" t="s">
        <v>52</v>
      </c>
      <c r="CJ74" s="127">
        <v>17250</v>
      </c>
      <c r="CL74" s="94"/>
      <c r="CM74" s="241" t="s">
        <v>120</v>
      </c>
      <c r="CN74" s="242"/>
      <c r="CO74" s="125" t="s">
        <v>5</v>
      </c>
      <c r="CP74" s="126">
        <v>17250</v>
      </c>
      <c r="CQ74" s="101" t="s">
        <v>52</v>
      </c>
      <c r="CR74" s="127">
        <v>17250</v>
      </c>
      <c r="CT74" s="94"/>
      <c r="CU74" s="241" t="s">
        <v>120</v>
      </c>
      <c r="CV74" s="242"/>
      <c r="CW74" s="125" t="s">
        <v>5</v>
      </c>
      <c r="CX74" s="126">
        <v>17250</v>
      </c>
      <c r="CY74" s="101" t="s">
        <v>52</v>
      </c>
      <c r="CZ74" s="127">
        <v>17250</v>
      </c>
      <c r="DB74" s="94"/>
      <c r="DC74" s="241" t="s">
        <v>120</v>
      </c>
      <c r="DD74" s="242"/>
      <c r="DE74" s="125" t="s">
        <v>5</v>
      </c>
      <c r="DF74" s="126">
        <v>17250</v>
      </c>
      <c r="DG74" s="101" t="s">
        <v>52</v>
      </c>
      <c r="DH74" s="127">
        <v>17250</v>
      </c>
      <c r="DJ74" s="94"/>
      <c r="DK74" s="241" t="s">
        <v>120</v>
      </c>
      <c r="DL74" s="242"/>
      <c r="DM74" s="125" t="s">
        <v>5</v>
      </c>
      <c r="DN74" s="126">
        <v>17250</v>
      </c>
      <c r="DO74" s="101" t="s">
        <v>52</v>
      </c>
      <c r="DP74" s="127">
        <v>17250</v>
      </c>
      <c r="DR74" s="94"/>
      <c r="DS74" s="241" t="s">
        <v>120</v>
      </c>
      <c r="DT74" s="242"/>
      <c r="DU74" s="125" t="s">
        <v>5</v>
      </c>
      <c r="DV74" s="126">
        <v>17250</v>
      </c>
      <c r="DW74" s="101" t="s">
        <v>52</v>
      </c>
      <c r="DX74" s="127">
        <v>17250</v>
      </c>
      <c r="DZ74" s="94"/>
      <c r="EA74" s="241" t="s">
        <v>120</v>
      </c>
      <c r="EB74" s="242"/>
      <c r="EC74" s="125" t="s">
        <v>5</v>
      </c>
      <c r="ED74" s="126">
        <v>17250</v>
      </c>
      <c r="EE74" s="101" t="s">
        <v>52</v>
      </c>
      <c r="EF74" s="127">
        <v>17250</v>
      </c>
      <c r="EH74" s="94"/>
      <c r="EI74" s="241" t="s">
        <v>120</v>
      </c>
      <c r="EJ74" s="242"/>
      <c r="EK74" s="125" t="s">
        <v>5</v>
      </c>
      <c r="EL74" s="126">
        <v>17250</v>
      </c>
      <c r="EM74" s="101" t="s">
        <v>52</v>
      </c>
      <c r="EN74" s="127">
        <v>17250</v>
      </c>
      <c r="EP74" s="94"/>
      <c r="EQ74" s="241" t="s">
        <v>120</v>
      </c>
      <c r="ER74" s="242"/>
      <c r="ES74" s="125" t="s">
        <v>5</v>
      </c>
      <c r="ET74" s="126">
        <v>17250</v>
      </c>
      <c r="EU74" s="101" t="s">
        <v>52</v>
      </c>
      <c r="EV74" s="127">
        <v>17250</v>
      </c>
      <c r="EX74" s="94"/>
      <c r="EY74" s="241" t="s">
        <v>120</v>
      </c>
      <c r="EZ74" s="242"/>
      <c r="FA74" s="125" t="s">
        <v>5</v>
      </c>
      <c r="FB74" s="126">
        <v>17250</v>
      </c>
      <c r="FC74" s="101" t="s">
        <v>52</v>
      </c>
      <c r="FD74" s="127">
        <v>17250</v>
      </c>
      <c r="FF74" s="94"/>
      <c r="FG74" s="241" t="s">
        <v>120</v>
      </c>
      <c r="FH74" s="242"/>
      <c r="FI74" s="125" t="s">
        <v>5</v>
      </c>
      <c r="FJ74" s="126">
        <v>17250</v>
      </c>
      <c r="FK74" s="101" t="s">
        <v>52</v>
      </c>
      <c r="FL74" s="127">
        <v>17250</v>
      </c>
      <c r="FN74" s="94"/>
      <c r="FO74" s="241" t="s">
        <v>120</v>
      </c>
      <c r="FP74" s="242"/>
      <c r="FQ74" s="125" t="s">
        <v>5</v>
      </c>
      <c r="FR74" s="126">
        <v>17250</v>
      </c>
      <c r="FS74" s="101" t="s">
        <v>52</v>
      </c>
      <c r="FT74" s="127">
        <v>17250</v>
      </c>
      <c r="FV74" s="94"/>
      <c r="FW74" s="241" t="s">
        <v>120</v>
      </c>
      <c r="FX74" s="242"/>
      <c r="FY74" s="125" t="s">
        <v>5</v>
      </c>
      <c r="FZ74" s="126">
        <v>17250</v>
      </c>
      <c r="GA74" s="101" t="s">
        <v>52</v>
      </c>
      <c r="GB74" s="127">
        <v>17250</v>
      </c>
      <c r="GD74" s="94"/>
      <c r="GE74" s="241" t="s">
        <v>120</v>
      </c>
      <c r="GF74" s="242"/>
      <c r="GG74" s="125" t="s">
        <v>5</v>
      </c>
      <c r="GH74" s="126">
        <v>17250</v>
      </c>
      <c r="GI74" s="101" t="s">
        <v>52</v>
      </c>
      <c r="GJ74" s="127">
        <v>17250</v>
      </c>
      <c r="GL74" s="94"/>
      <c r="GM74" s="241" t="s">
        <v>120</v>
      </c>
      <c r="GN74" s="242"/>
      <c r="GO74" s="125" t="s">
        <v>5</v>
      </c>
      <c r="GP74" s="126">
        <v>17250</v>
      </c>
      <c r="GQ74" s="101" t="s">
        <v>52</v>
      </c>
      <c r="GR74" s="127">
        <v>17250</v>
      </c>
      <c r="GT74" s="94"/>
      <c r="GU74" s="241" t="s">
        <v>120</v>
      </c>
      <c r="GV74" s="242"/>
      <c r="GW74" s="125" t="s">
        <v>5</v>
      </c>
      <c r="GX74" s="126">
        <v>17250</v>
      </c>
      <c r="GY74" s="101" t="s">
        <v>52</v>
      </c>
      <c r="GZ74" s="127">
        <v>17250</v>
      </c>
      <c r="HB74" s="94"/>
      <c r="HC74" s="241" t="s">
        <v>120</v>
      </c>
      <c r="HD74" s="242"/>
      <c r="HE74" s="125" t="s">
        <v>5</v>
      </c>
      <c r="HF74" s="126">
        <v>17250</v>
      </c>
      <c r="HG74" s="101" t="s">
        <v>52</v>
      </c>
      <c r="HH74" s="127">
        <v>17250</v>
      </c>
      <c r="HJ74" s="94"/>
      <c r="HK74" s="241" t="s">
        <v>120</v>
      </c>
      <c r="HL74" s="242"/>
      <c r="HM74" s="125" t="s">
        <v>5</v>
      </c>
      <c r="HN74" s="126">
        <v>17250</v>
      </c>
      <c r="HO74" s="101" t="s">
        <v>52</v>
      </c>
      <c r="HP74" s="127">
        <v>17250</v>
      </c>
      <c r="HR74" s="94"/>
      <c r="HS74" s="241" t="s">
        <v>120</v>
      </c>
      <c r="HT74" s="242"/>
      <c r="HU74" s="125" t="s">
        <v>5</v>
      </c>
      <c r="HV74" s="126">
        <v>17250</v>
      </c>
      <c r="HW74" s="101" t="s">
        <v>52</v>
      </c>
      <c r="HX74" s="127">
        <v>17250</v>
      </c>
      <c r="HZ74" s="94"/>
      <c r="IA74" s="241" t="s">
        <v>120</v>
      </c>
      <c r="IB74" s="242"/>
      <c r="IC74" s="125" t="s">
        <v>5</v>
      </c>
      <c r="ID74" s="126">
        <v>17250</v>
      </c>
      <c r="IE74" s="101" t="s">
        <v>52</v>
      </c>
      <c r="IF74" s="127">
        <v>17250</v>
      </c>
      <c r="IH74" s="94"/>
      <c r="II74" s="241" t="s">
        <v>120</v>
      </c>
      <c r="IJ74" s="242"/>
      <c r="IK74" s="125" t="s">
        <v>5</v>
      </c>
      <c r="IL74" s="126">
        <v>17250</v>
      </c>
      <c r="IM74" s="101" t="s">
        <v>52</v>
      </c>
      <c r="IN74" s="127">
        <v>17250</v>
      </c>
      <c r="IP74" s="94"/>
      <c r="IQ74" s="241" t="s">
        <v>120</v>
      </c>
      <c r="IR74" s="242"/>
      <c r="IS74" s="125" t="s">
        <v>5</v>
      </c>
      <c r="IT74" s="126">
        <v>17250</v>
      </c>
      <c r="IU74" s="101" t="s">
        <v>52</v>
      </c>
      <c r="IV74" s="127">
        <v>17250</v>
      </c>
    </row>
    <row r="75" spans="2:256" ht="15" customHeight="1">
      <c r="B75" s="94"/>
      <c r="C75" s="95"/>
      <c r="D75" s="42"/>
      <c r="E75" s="125" t="s">
        <v>6</v>
      </c>
      <c r="F75" s="126">
        <v>2000</v>
      </c>
      <c r="G75" s="125"/>
      <c r="H75" s="127">
        <v>0</v>
      </c>
      <c r="R75" s="94"/>
      <c r="S75" s="95"/>
      <c r="T75" s="42"/>
      <c r="U75" s="125" t="s">
        <v>6</v>
      </c>
      <c r="V75" s="126">
        <v>2000</v>
      </c>
      <c r="W75" s="125"/>
      <c r="X75" s="127">
        <v>2000</v>
      </c>
      <c r="Z75" s="94"/>
      <c r="AA75" s="95"/>
      <c r="AB75" s="42"/>
      <c r="AC75" s="125" t="s">
        <v>6</v>
      </c>
      <c r="AD75" s="126">
        <v>2000</v>
      </c>
      <c r="AE75" s="125"/>
      <c r="AF75" s="127">
        <v>2000</v>
      </c>
      <c r="AH75" s="94"/>
      <c r="AI75" s="95"/>
      <c r="AJ75" s="42"/>
      <c r="AK75" s="125" t="s">
        <v>6</v>
      </c>
      <c r="AL75" s="126">
        <v>2000</v>
      </c>
      <c r="AM75" s="125"/>
      <c r="AN75" s="127">
        <v>2000</v>
      </c>
      <c r="AP75" s="94"/>
      <c r="AQ75" s="95"/>
      <c r="AR75" s="42"/>
      <c r="AS75" s="125" t="s">
        <v>6</v>
      </c>
      <c r="AT75" s="126">
        <v>2000</v>
      </c>
      <c r="AU75" s="125"/>
      <c r="AV75" s="127">
        <v>2000</v>
      </c>
      <c r="AX75" s="94"/>
      <c r="AY75" s="95"/>
      <c r="AZ75" s="42"/>
      <c r="BA75" s="125" t="s">
        <v>6</v>
      </c>
      <c r="BB75" s="126">
        <v>2000</v>
      </c>
      <c r="BC75" s="125"/>
      <c r="BD75" s="127">
        <v>2000</v>
      </c>
      <c r="BF75" s="94"/>
      <c r="BG75" s="95"/>
      <c r="BH75" s="42"/>
      <c r="BI75" s="125" t="s">
        <v>6</v>
      </c>
      <c r="BJ75" s="126">
        <v>2000</v>
      </c>
      <c r="BK75" s="125"/>
      <c r="BL75" s="127">
        <v>2000</v>
      </c>
      <c r="BN75" s="94"/>
      <c r="BO75" s="95"/>
      <c r="BP75" s="42"/>
      <c r="BQ75" s="125" t="s">
        <v>6</v>
      </c>
      <c r="BR75" s="126">
        <v>2000</v>
      </c>
      <c r="BS75" s="125"/>
      <c r="BT75" s="127">
        <v>2000</v>
      </c>
      <c r="BV75" s="94"/>
      <c r="BW75" s="95"/>
      <c r="BX75" s="42"/>
      <c r="BY75" s="125" t="s">
        <v>6</v>
      </c>
      <c r="BZ75" s="126">
        <v>2000</v>
      </c>
      <c r="CA75" s="125"/>
      <c r="CB75" s="127">
        <v>2000</v>
      </c>
      <c r="CD75" s="94"/>
      <c r="CE75" s="95"/>
      <c r="CF75" s="42"/>
      <c r="CG75" s="125" t="s">
        <v>6</v>
      </c>
      <c r="CH75" s="126">
        <v>2000</v>
      </c>
      <c r="CI75" s="125"/>
      <c r="CJ75" s="127">
        <v>2000</v>
      </c>
      <c r="CL75" s="94"/>
      <c r="CM75" s="95"/>
      <c r="CN75" s="42"/>
      <c r="CO75" s="125" t="s">
        <v>6</v>
      </c>
      <c r="CP75" s="126">
        <v>2000</v>
      </c>
      <c r="CQ75" s="125"/>
      <c r="CR75" s="127">
        <v>2000</v>
      </c>
      <c r="CT75" s="94"/>
      <c r="CU75" s="95"/>
      <c r="CV75" s="42"/>
      <c r="CW75" s="125" t="s">
        <v>6</v>
      </c>
      <c r="CX75" s="126">
        <v>2000</v>
      </c>
      <c r="CY75" s="125"/>
      <c r="CZ75" s="127">
        <v>2000</v>
      </c>
      <c r="DB75" s="94"/>
      <c r="DC75" s="95"/>
      <c r="DD75" s="42"/>
      <c r="DE75" s="125" t="s">
        <v>6</v>
      </c>
      <c r="DF75" s="126">
        <v>2000</v>
      </c>
      <c r="DG75" s="125"/>
      <c r="DH75" s="127">
        <v>2000</v>
      </c>
      <c r="DJ75" s="94"/>
      <c r="DK75" s="95"/>
      <c r="DL75" s="42"/>
      <c r="DM75" s="125" t="s">
        <v>6</v>
      </c>
      <c r="DN75" s="126">
        <v>2000</v>
      </c>
      <c r="DO75" s="125"/>
      <c r="DP75" s="127">
        <v>2000</v>
      </c>
      <c r="DR75" s="94"/>
      <c r="DS75" s="95"/>
      <c r="DT75" s="42"/>
      <c r="DU75" s="125" t="s">
        <v>6</v>
      </c>
      <c r="DV75" s="126">
        <v>2000</v>
      </c>
      <c r="DW75" s="125"/>
      <c r="DX75" s="127">
        <v>2000</v>
      </c>
      <c r="DZ75" s="94"/>
      <c r="EA75" s="95"/>
      <c r="EB75" s="42"/>
      <c r="EC75" s="125" t="s">
        <v>6</v>
      </c>
      <c r="ED75" s="126">
        <v>2000</v>
      </c>
      <c r="EE75" s="125"/>
      <c r="EF75" s="127">
        <v>2000</v>
      </c>
      <c r="EH75" s="94"/>
      <c r="EI75" s="95"/>
      <c r="EJ75" s="42"/>
      <c r="EK75" s="125" t="s">
        <v>6</v>
      </c>
      <c r="EL75" s="126">
        <v>2000</v>
      </c>
      <c r="EM75" s="125"/>
      <c r="EN75" s="127">
        <v>2000</v>
      </c>
      <c r="EP75" s="94"/>
      <c r="EQ75" s="95"/>
      <c r="ER75" s="42"/>
      <c r="ES75" s="125" t="s">
        <v>6</v>
      </c>
      <c r="ET75" s="126">
        <v>2000</v>
      </c>
      <c r="EU75" s="125"/>
      <c r="EV75" s="127">
        <v>2000</v>
      </c>
      <c r="EX75" s="94"/>
      <c r="EY75" s="95"/>
      <c r="EZ75" s="42"/>
      <c r="FA75" s="125" t="s">
        <v>6</v>
      </c>
      <c r="FB75" s="126">
        <v>2000</v>
      </c>
      <c r="FC75" s="125"/>
      <c r="FD75" s="127">
        <v>2000</v>
      </c>
      <c r="FF75" s="94"/>
      <c r="FG75" s="95"/>
      <c r="FH75" s="42"/>
      <c r="FI75" s="125" t="s">
        <v>6</v>
      </c>
      <c r="FJ75" s="126">
        <v>2000</v>
      </c>
      <c r="FK75" s="125"/>
      <c r="FL75" s="127">
        <v>2000</v>
      </c>
      <c r="FN75" s="94"/>
      <c r="FO75" s="95"/>
      <c r="FP75" s="42"/>
      <c r="FQ75" s="125" t="s">
        <v>6</v>
      </c>
      <c r="FR75" s="126">
        <v>2000</v>
      </c>
      <c r="FS75" s="125"/>
      <c r="FT75" s="127">
        <v>2000</v>
      </c>
      <c r="FV75" s="94"/>
      <c r="FW75" s="95"/>
      <c r="FX75" s="42"/>
      <c r="FY75" s="125" t="s">
        <v>6</v>
      </c>
      <c r="FZ75" s="126">
        <v>2000</v>
      </c>
      <c r="GA75" s="125"/>
      <c r="GB75" s="127">
        <v>2000</v>
      </c>
      <c r="GD75" s="94"/>
      <c r="GE75" s="95"/>
      <c r="GF75" s="42"/>
      <c r="GG75" s="125" t="s">
        <v>6</v>
      </c>
      <c r="GH75" s="126">
        <v>2000</v>
      </c>
      <c r="GI75" s="125"/>
      <c r="GJ75" s="127">
        <v>2000</v>
      </c>
      <c r="GL75" s="94"/>
      <c r="GM75" s="95"/>
      <c r="GN75" s="42"/>
      <c r="GO75" s="125" t="s">
        <v>6</v>
      </c>
      <c r="GP75" s="126">
        <v>2000</v>
      </c>
      <c r="GQ75" s="125"/>
      <c r="GR75" s="127">
        <v>2000</v>
      </c>
      <c r="GT75" s="94"/>
      <c r="GU75" s="95"/>
      <c r="GV75" s="42"/>
      <c r="GW75" s="125" t="s">
        <v>6</v>
      </c>
      <c r="GX75" s="126">
        <v>2000</v>
      </c>
      <c r="GY75" s="125"/>
      <c r="GZ75" s="127">
        <v>2000</v>
      </c>
      <c r="HB75" s="94"/>
      <c r="HC75" s="95"/>
      <c r="HD75" s="42"/>
      <c r="HE75" s="125" t="s">
        <v>6</v>
      </c>
      <c r="HF75" s="126">
        <v>2000</v>
      </c>
      <c r="HG75" s="125"/>
      <c r="HH75" s="127">
        <v>2000</v>
      </c>
      <c r="HJ75" s="94"/>
      <c r="HK75" s="95"/>
      <c r="HL75" s="42"/>
      <c r="HM75" s="125" t="s">
        <v>6</v>
      </c>
      <c r="HN75" s="126">
        <v>2000</v>
      </c>
      <c r="HO75" s="125"/>
      <c r="HP75" s="127">
        <v>2000</v>
      </c>
      <c r="HR75" s="94"/>
      <c r="HS75" s="95"/>
      <c r="HT75" s="42"/>
      <c r="HU75" s="125" t="s">
        <v>6</v>
      </c>
      <c r="HV75" s="126">
        <v>2000</v>
      </c>
      <c r="HW75" s="125"/>
      <c r="HX75" s="127">
        <v>2000</v>
      </c>
      <c r="HZ75" s="94"/>
      <c r="IA75" s="95"/>
      <c r="IB75" s="42"/>
      <c r="IC75" s="125" t="s">
        <v>6</v>
      </c>
      <c r="ID75" s="126">
        <v>2000</v>
      </c>
      <c r="IE75" s="125"/>
      <c r="IF75" s="127">
        <v>2000</v>
      </c>
      <c r="IH75" s="94"/>
      <c r="II75" s="95"/>
      <c r="IJ75" s="42"/>
      <c r="IK75" s="125" t="s">
        <v>6</v>
      </c>
      <c r="IL75" s="126">
        <v>2000</v>
      </c>
      <c r="IM75" s="125"/>
      <c r="IN75" s="127">
        <v>2000</v>
      </c>
      <c r="IP75" s="94"/>
      <c r="IQ75" s="95"/>
      <c r="IR75" s="42"/>
      <c r="IS75" s="125" t="s">
        <v>6</v>
      </c>
      <c r="IT75" s="126">
        <v>2000</v>
      </c>
      <c r="IU75" s="125"/>
      <c r="IV75" s="127">
        <v>2000</v>
      </c>
    </row>
    <row r="76" spans="2:256" ht="15" customHeight="1">
      <c r="B76" s="94"/>
      <c r="C76" s="95"/>
      <c r="D76" s="42"/>
      <c r="E76" s="128" t="s">
        <v>7</v>
      </c>
      <c r="F76" s="129">
        <v>25000</v>
      </c>
      <c r="G76" s="128"/>
      <c r="H76" s="130">
        <f>H74+H75</f>
        <v>25000</v>
      </c>
      <c r="R76" s="94"/>
      <c r="S76" s="95"/>
      <c r="T76" s="42"/>
      <c r="U76" s="128" t="s">
        <v>7</v>
      </c>
      <c r="V76" s="129">
        <f>V74+V75</f>
        <v>19250</v>
      </c>
      <c r="W76" s="128"/>
      <c r="X76" s="130">
        <f>X74+X75</f>
        <v>19250</v>
      </c>
      <c r="Z76" s="94"/>
      <c r="AA76" s="95"/>
      <c r="AB76" s="42"/>
      <c r="AC76" s="128" t="s">
        <v>7</v>
      </c>
      <c r="AD76" s="129">
        <f>AD74+AD75</f>
        <v>19250</v>
      </c>
      <c r="AE76" s="128"/>
      <c r="AF76" s="130">
        <f>AF74+AF75</f>
        <v>19250</v>
      </c>
      <c r="AH76" s="94"/>
      <c r="AI76" s="95"/>
      <c r="AJ76" s="42"/>
      <c r="AK76" s="128" t="s">
        <v>7</v>
      </c>
      <c r="AL76" s="129">
        <f>AL74+AL75</f>
        <v>19250</v>
      </c>
      <c r="AM76" s="128"/>
      <c r="AN76" s="130">
        <f>AN74+AN75</f>
        <v>19250</v>
      </c>
      <c r="AP76" s="94"/>
      <c r="AQ76" s="95"/>
      <c r="AR76" s="42"/>
      <c r="AS76" s="128" t="s">
        <v>7</v>
      </c>
      <c r="AT76" s="129">
        <f>AT74+AT75</f>
        <v>19250</v>
      </c>
      <c r="AU76" s="128"/>
      <c r="AV76" s="130">
        <f>AV74+AV75</f>
        <v>19250</v>
      </c>
      <c r="AX76" s="94"/>
      <c r="AY76" s="95"/>
      <c r="AZ76" s="42"/>
      <c r="BA76" s="128" t="s">
        <v>7</v>
      </c>
      <c r="BB76" s="129">
        <f>BB74+BB75</f>
        <v>19250</v>
      </c>
      <c r="BC76" s="128"/>
      <c r="BD76" s="130">
        <f>BD74+BD75</f>
        <v>19250</v>
      </c>
      <c r="BF76" s="94"/>
      <c r="BG76" s="95"/>
      <c r="BH76" s="42"/>
      <c r="BI76" s="128" t="s">
        <v>7</v>
      </c>
      <c r="BJ76" s="129">
        <f>BJ74+BJ75</f>
        <v>19250</v>
      </c>
      <c r="BK76" s="128"/>
      <c r="BL76" s="130">
        <f>BL74+BL75</f>
        <v>19250</v>
      </c>
      <c r="BN76" s="94"/>
      <c r="BO76" s="95"/>
      <c r="BP76" s="42"/>
      <c r="BQ76" s="128" t="s">
        <v>7</v>
      </c>
      <c r="BR76" s="129">
        <f>BR74+BR75</f>
        <v>19250</v>
      </c>
      <c r="BS76" s="128"/>
      <c r="BT76" s="130">
        <f>BT74+BT75</f>
        <v>19250</v>
      </c>
      <c r="BV76" s="94"/>
      <c r="BW76" s="95"/>
      <c r="BX76" s="42"/>
      <c r="BY76" s="128" t="s">
        <v>7</v>
      </c>
      <c r="BZ76" s="129">
        <f>BZ74+BZ75</f>
        <v>19250</v>
      </c>
      <c r="CA76" s="128"/>
      <c r="CB76" s="130">
        <f>CB74+CB75</f>
        <v>19250</v>
      </c>
      <c r="CD76" s="94"/>
      <c r="CE76" s="95"/>
      <c r="CF76" s="42"/>
      <c r="CG76" s="128" t="s">
        <v>7</v>
      </c>
      <c r="CH76" s="129">
        <f>CH74+CH75</f>
        <v>19250</v>
      </c>
      <c r="CI76" s="128"/>
      <c r="CJ76" s="130">
        <f>CJ74+CJ75</f>
        <v>19250</v>
      </c>
      <c r="CL76" s="94"/>
      <c r="CM76" s="95"/>
      <c r="CN76" s="42"/>
      <c r="CO76" s="128" t="s">
        <v>7</v>
      </c>
      <c r="CP76" s="129">
        <f>CP74+CP75</f>
        <v>19250</v>
      </c>
      <c r="CQ76" s="128"/>
      <c r="CR76" s="130">
        <f>CR74+CR75</f>
        <v>19250</v>
      </c>
      <c r="CT76" s="94"/>
      <c r="CU76" s="95"/>
      <c r="CV76" s="42"/>
      <c r="CW76" s="128" t="s">
        <v>7</v>
      </c>
      <c r="CX76" s="129">
        <f>CX74+CX75</f>
        <v>19250</v>
      </c>
      <c r="CY76" s="128"/>
      <c r="CZ76" s="130">
        <f>CZ74+CZ75</f>
        <v>19250</v>
      </c>
      <c r="DB76" s="94"/>
      <c r="DC76" s="95"/>
      <c r="DD76" s="42"/>
      <c r="DE76" s="128" t="s">
        <v>7</v>
      </c>
      <c r="DF76" s="129">
        <f>DF74+DF75</f>
        <v>19250</v>
      </c>
      <c r="DG76" s="128"/>
      <c r="DH76" s="130">
        <f>DH74+DH75</f>
        <v>19250</v>
      </c>
      <c r="DJ76" s="94"/>
      <c r="DK76" s="95"/>
      <c r="DL76" s="42"/>
      <c r="DM76" s="128" t="s">
        <v>7</v>
      </c>
      <c r="DN76" s="129">
        <f>DN74+DN75</f>
        <v>19250</v>
      </c>
      <c r="DO76" s="128"/>
      <c r="DP76" s="130">
        <f>DP74+DP75</f>
        <v>19250</v>
      </c>
      <c r="DR76" s="94"/>
      <c r="DS76" s="95"/>
      <c r="DT76" s="42"/>
      <c r="DU76" s="128" t="s">
        <v>7</v>
      </c>
      <c r="DV76" s="129">
        <f>DV74+DV75</f>
        <v>19250</v>
      </c>
      <c r="DW76" s="128"/>
      <c r="DX76" s="130">
        <f>DX74+DX75</f>
        <v>19250</v>
      </c>
      <c r="DZ76" s="94"/>
      <c r="EA76" s="95"/>
      <c r="EB76" s="42"/>
      <c r="EC76" s="128" t="s">
        <v>7</v>
      </c>
      <c r="ED76" s="129">
        <f>ED74+ED75</f>
        <v>19250</v>
      </c>
      <c r="EE76" s="128"/>
      <c r="EF76" s="130">
        <f>EF74+EF75</f>
        <v>19250</v>
      </c>
      <c r="EH76" s="94"/>
      <c r="EI76" s="95"/>
      <c r="EJ76" s="42"/>
      <c r="EK76" s="128" t="s">
        <v>7</v>
      </c>
      <c r="EL76" s="129">
        <f>EL74+EL75</f>
        <v>19250</v>
      </c>
      <c r="EM76" s="128"/>
      <c r="EN76" s="130">
        <f>EN74+EN75</f>
        <v>19250</v>
      </c>
      <c r="EP76" s="94"/>
      <c r="EQ76" s="95"/>
      <c r="ER76" s="42"/>
      <c r="ES76" s="128" t="s">
        <v>7</v>
      </c>
      <c r="ET76" s="129">
        <f>ET74+ET75</f>
        <v>19250</v>
      </c>
      <c r="EU76" s="128"/>
      <c r="EV76" s="130">
        <f>EV74+EV75</f>
        <v>19250</v>
      </c>
      <c r="EX76" s="94"/>
      <c r="EY76" s="95"/>
      <c r="EZ76" s="42"/>
      <c r="FA76" s="128" t="s">
        <v>7</v>
      </c>
      <c r="FB76" s="129">
        <f>FB74+FB75</f>
        <v>19250</v>
      </c>
      <c r="FC76" s="128"/>
      <c r="FD76" s="130">
        <f>FD74+FD75</f>
        <v>19250</v>
      </c>
      <c r="FF76" s="94"/>
      <c r="FG76" s="95"/>
      <c r="FH76" s="42"/>
      <c r="FI76" s="128" t="s">
        <v>7</v>
      </c>
      <c r="FJ76" s="129">
        <f>FJ74+FJ75</f>
        <v>19250</v>
      </c>
      <c r="FK76" s="128"/>
      <c r="FL76" s="130">
        <f>FL74+FL75</f>
        <v>19250</v>
      </c>
      <c r="FN76" s="94"/>
      <c r="FO76" s="95"/>
      <c r="FP76" s="42"/>
      <c r="FQ76" s="128" t="s">
        <v>7</v>
      </c>
      <c r="FR76" s="129">
        <f>FR74+FR75</f>
        <v>19250</v>
      </c>
      <c r="FS76" s="128"/>
      <c r="FT76" s="130">
        <f>FT74+FT75</f>
        <v>19250</v>
      </c>
      <c r="FV76" s="94"/>
      <c r="FW76" s="95"/>
      <c r="FX76" s="42"/>
      <c r="FY76" s="128" t="s">
        <v>7</v>
      </c>
      <c r="FZ76" s="129">
        <f>FZ74+FZ75</f>
        <v>19250</v>
      </c>
      <c r="GA76" s="128"/>
      <c r="GB76" s="130">
        <f>GB74+GB75</f>
        <v>19250</v>
      </c>
      <c r="GD76" s="94"/>
      <c r="GE76" s="95"/>
      <c r="GF76" s="42"/>
      <c r="GG76" s="128" t="s">
        <v>7</v>
      </c>
      <c r="GH76" s="129">
        <f>GH74+GH75</f>
        <v>19250</v>
      </c>
      <c r="GI76" s="128"/>
      <c r="GJ76" s="130">
        <f>GJ74+GJ75</f>
        <v>19250</v>
      </c>
      <c r="GL76" s="94"/>
      <c r="GM76" s="95"/>
      <c r="GN76" s="42"/>
      <c r="GO76" s="128" t="s">
        <v>7</v>
      </c>
      <c r="GP76" s="129">
        <f>GP74+GP75</f>
        <v>19250</v>
      </c>
      <c r="GQ76" s="128"/>
      <c r="GR76" s="130">
        <f>GR74+GR75</f>
        <v>19250</v>
      </c>
      <c r="GT76" s="94"/>
      <c r="GU76" s="95"/>
      <c r="GV76" s="42"/>
      <c r="GW76" s="128" t="s">
        <v>7</v>
      </c>
      <c r="GX76" s="129">
        <f>GX74+GX75</f>
        <v>19250</v>
      </c>
      <c r="GY76" s="128"/>
      <c r="GZ76" s="130">
        <f>GZ74+GZ75</f>
        <v>19250</v>
      </c>
      <c r="HB76" s="94"/>
      <c r="HC76" s="95"/>
      <c r="HD76" s="42"/>
      <c r="HE76" s="128" t="s">
        <v>7</v>
      </c>
      <c r="HF76" s="129">
        <f>HF74+HF75</f>
        <v>19250</v>
      </c>
      <c r="HG76" s="128"/>
      <c r="HH76" s="130">
        <f>HH74+HH75</f>
        <v>19250</v>
      </c>
      <c r="HJ76" s="94"/>
      <c r="HK76" s="95"/>
      <c r="HL76" s="42"/>
      <c r="HM76" s="128" t="s">
        <v>7</v>
      </c>
      <c r="HN76" s="129">
        <f>HN74+HN75</f>
        <v>19250</v>
      </c>
      <c r="HO76" s="128"/>
      <c r="HP76" s="130">
        <f>HP74+HP75</f>
        <v>19250</v>
      </c>
      <c r="HR76" s="94"/>
      <c r="HS76" s="95"/>
      <c r="HT76" s="42"/>
      <c r="HU76" s="128" t="s">
        <v>7</v>
      </c>
      <c r="HV76" s="129">
        <f>HV74+HV75</f>
        <v>19250</v>
      </c>
      <c r="HW76" s="128"/>
      <c r="HX76" s="130">
        <f>HX74+HX75</f>
        <v>19250</v>
      </c>
      <c r="HZ76" s="94"/>
      <c r="IA76" s="95"/>
      <c r="IB76" s="42"/>
      <c r="IC76" s="128" t="s">
        <v>7</v>
      </c>
      <c r="ID76" s="129">
        <f>ID74+ID75</f>
        <v>19250</v>
      </c>
      <c r="IE76" s="128"/>
      <c r="IF76" s="130">
        <f>IF74+IF75</f>
        <v>19250</v>
      </c>
      <c r="IH76" s="94"/>
      <c r="II76" s="95"/>
      <c r="IJ76" s="42"/>
      <c r="IK76" s="128" t="s">
        <v>7</v>
      </c>
      <c r="IL76" s="129">
        <f>IL74+IL75</f>
        <v>19250</v>
      </c>
      <c r="IM76" s="128"/>
      <c r="IN76" s="130">
        <f>IN74+IN75</f>
        <v>19250</v>
      </c>
      <c r="IP76" s="94"/>
      <c r="IQ76" s="95"/>
      <c r="IR76" s="42"/>
      <c r="IS76" s="128" t="s">
        <v>7</v>
      </c>
      <c r="IT76" s="129">
        <f>IT74+IT75</f>
        <v>19250</v>
      </c>
      <c r="IU76" s="128"/>
      <c r="IV76" s="130">
        <f>IV74+IV75</f>
        <v>19250</v>
      </c>
    </row>
    <row r="77" spans="2:16" ht="15" customHeight="1">
      <c r="B77" s="94"/>
      <c r="C77" s="95"/>
      <c r="D77" s="42"/>
      <c r="E77" s="157"/>
      <c r="F77" s="158"/>
      <c r="G77" s="157"/>
      <c r="H77" s="159"/>
      <c r="J77" s="47"/>
      <c r="K77" s="46"/>
      <c r="L77" s="46"/>
      <c r="M77" s="46"/>
      <c r="N77" s="46"/>
      <c r="O77" s="46"/>
      <c r="P77" s="46"/>
    </row>
    <row r="78" spans="2:16" ht="39" customHeight="1">
      <c r="B78" s="313" t="s">
        <v>104</v>
      </c>
      <c r="C78" s="313"/>
      <c r="D78" s="313"/>
      <c r="E78" s="313"/>
      <c r="F78" s="313"/>
      <c r="G78" s="162" t="s">
        <v>7</v>
      </c>
      <c r="H78" s="163">
        <f>H80+H98</f>
        <v>452210</v>
      </c>
      <c r="J78" s="46"/>
      <c r="K78" s="46"/>
      <c r="L78" s="46"/>
      <c r="M78" s="46"/>
      <c r="N78" s="46"/>
      <c r="O78" s="46"/>
      <c r="P78" s="46"/>
    </row>
    <row r="79" spans="2:11" ht="56.25" customHeight="1">
      <c r="B79" s="8"/>
      <c r="C79" s="8"/>
      <c r="E79" s="62" t="s">
        <v>51</v>
      </c>
      <c r="F79" s="63" t="s">
        <v>168</v>
      </c>
      <c r="G79" s="292" t="s">
        <v>8</v>
      </c>
      <c r="H79" s="293"/>
      <c r="K79" s="9"/>
    </row>
    <row r="80" spans="2:16" ht="52.5" customHeight="1">
      <c r="B80" s="49" t="s">
        <v>9</v>
      </c>
      <c r="C80" s="295" t="s">
        <v>54</v>
      </c>
      <c r="D80" s="295"/>
      <c r="E80" s="295"/>
      <c r="F80" s="295"/>
      <c r="G80" s="295"/>
      <c r="H80" s="50">
        <f>H85+H91+H97</f>
        <v>421010</v>
      </c>
      <c r="J80" s="10"/>
      <c r="K80" s="38"/>
      <c r="L80" s="10"/>
      <c r="M80" s="10"/>
      <c r="N80" s="10"/>
      <c r="O80" s="10"/>
      <c r="P80" s="10"/>
    </row>
    <row r="81" spans="2:8" ht="13.5" customHeight="1">
      <c r="B81" s="90" t="s">
        <v>21</v>
      </c>
      <c r="C81" s="96" t="s">
        <v>55</v>
      </c>
      <c r="D81" s="42"/>
      <c r="E81" s="42"/>
      <c r="F81" s="42"/>
      <c r="G81" s="42"/>
      <c r="H81" s="42"/>
    </row>
    <row r="82" spans="1:16" s="46" customFormat="1" ht="33" customHeight="1">
      <c r="A82" s="54"/>
      <c r="B82" s="90"/>
      <c r="C82" s="245" t="s">
        <v>125</v>
      </c>
      <c r="D82" s="246"/>
      <c r="E82" s="113" t="s">
        <v>5</v>
      </c>
      <c r="F82" s="113">
        <v>155000</v>
      </c>
      <c r="G82" s="98" t="s">
        <v>52</v>
      </c>
      <c r="H82" s="113">
        <v>0</v>
      </c>
      <c r="J82"/>
      <c r="K82"/>
      <c r="L82"/>
      <c r="M82"/>
      <c r="N82"/>
      <c r="O82"/>
      <c r="P82"/>
    </row>
    <row r="83" spans="1:16" s="46" customFormat="1" ht="17.25" customHeight="1">
      <c r="A83" s="56"/>
      <c r="B83" s="90"/>
      <c r="C83" s="42"/>
      <c r="D83" s="97"/>
      <c r="E83" s="113" t="s">
        <v>6</v>
      </c>
      <c r="F83" s="113">
        <v>5000</v>
      </c>
      <c r="G83" s="98" t="s">
        <v>173</v>
      </c>
      <c r="H83" s="202">
        <v>165000</v>
      </c>
      <c r="J83"/>
      <c r="K83"/>
      <c r="L83"/>
      <c r="M83"/>
      <c r="N83"/>
      <c r="O83"/>
      <c r="P83"/>
    </row>
    <row r="84" spans="2:8" ht="15.75" customHeight="1">
      <c r="B84" s="90"/>
      <c r="C84" s="42"/>
      <c r="D84" s="97"/>
      <c r="E84" s="124" t="s">
        <v>75</v>
      </c>
      <c r="F84" s="113">
        <v>5000</v>
      </c>
      <c r="G84" s="98"/>
      <c r="H84" s="113"/>
    </row>
    <row r="85" spans="2:16" s="10" customFormat="1" ht="14.25" customHeight="1">
      <c r="B85" s="90"/>
      <c r="C85" s="42"/>
      <c r="D85" s="42"/>
      <c r="E85" s="114" t="s">
        <v>7</v>
      </c>
      <c r="F85" s="115">
        <f>F82+F83+F84</f>
        <v>165000</v>
      </c>
      <c r="G85" s="114"/>
      <c r="H85" s="115">
        <v>165000</v>
      </c>
      <c r="J85"/>
      <c r="K85"/>
      <c r="L85"/>
      <c r="M85"/>
      <c r="N85"/>
      <c r="O85"/>
      <c r="P85"/>
    </row>
    <row r="86" spans="2:8" ht="15">
      <c r="B86" s="1"/>
      <c r="C86" s="19"/>
      <c r="D86" s="19"/>
      <c r="E86" s="77"/>
      <c r="F86" s="78"/>
      <c r="G86" s="77"/>
      <c r="H86" s="78"/>
    </row>
    <row r="87" spans="2:9" ht="15">
      <c r="B87" s="1" t="s">
        <v>22</v>
      </c>
      <c r="C87" s="251" t="s">
        <v>84</v>
      </c>
      <c r="D87" s="251"/>
      <c r="E87" s="251"/>
      <c r="F87" s="251"/>
      <c r="G87" s="251"/>
      <c r="H87" s="251"/>
      <c r="I87" s="15"/>
    </row>
    <row r="88" spans="2:8" ht="15">
      <c r="B88" s="1"/>
      <c r="C88" s="245" t="s">
        <v>124</v>
      </c>
      <c r="D88" s="246"/>
      <c r="E88" s="112" t="s">
        <v>99</v>
      </c>
      <c r="F88" s="113">
        <v>8000</v>
      </c>
      <c r="G88" s="98" t="s">
        <v>52</v>
      </c>
      <c r="H88" s="113">
        <v>11000</v>
      </c>
    </row>
    <row r="89" spans="2:8" ht="15">
      <c r="B89" s="1"/>
      <c r="C89" s="180"/>
      <c r="D89" s="191"/>
      <c r="E89" s="112" t="s">
        <v>74</v>
      </c>
      <c r="F89" s="113">
        <v>31000</v>
      </c>
      <c r="G89" s="98" t="s">
        <v>173</v>
      </c>
      <c r="H89" s="113">
        <v>30000</v>
      </c>
    </row>
    <row r="90" spans="2:16" ht="15">
      <c r="B90" s="1"/>
      <c r="C90" s="42"/>
      <c r="D90" s="42"/>
      <c r="E90" s="112" t="s">
        <v>6</v>
      </c>
      <c r="F90" s="113">
        <v>2000</v>
      </c>
      <c r="G90" s="112"/>
      <c r="H90" s="113"/>
      <c r="J90" s="47"/>
      <c r="K90" s="46"/>
      <c r="L90" s="46"/>
      <c r="M90" s="46"/>
      <c r="N90" s="46"/>
      <c r="O90" s="46"/>
      <c r="P90" s="46"/>
    </row>
    <row r="91" spans="2:16" ht="17.25" customHeight="1">
      <c r="B91" s="1"/>
      <c r="C91" s="42"/>
      <c r="D91" s="42"/>
      <c r="E91" s="114" t="s">
        <v>7</v>
      </c>
      <c r="F91" s="115">
        <f>F88+F89+F90</f>
        <v>41000</v>
      </c>
      <c r="G91" s="114"/>
      <c r="H91" s="115">
        <f>H88+H89+H90</f>
        <v>41000</v>
      </c>
      <c r="J91" s="46"/>
      <c r="K91" s="46"/>
      <c r="L91" s="46"/>
      <c r="M91" s="46"/>
      <c r="N91" s="46"/>
      <c r="O91" s="46"/>
      <c r="P91" s="46"/>
    </row>
    <row r="92" spans="2:16" ht="17.25" customHeight="1">
      <c r="B92" s="1"/>
      <c r="C92" s="42"/>
      <c r="D92" s="42"/>
      <c r="E92" s="166"/>
      <c r="F92" s="167"/>
      <c r="G92" s="166"/>
      <c r="H92" s="168"/>
      <c r="J92" s="46"/>
      <c r="K92" s="46"/>
      <c r="L92" s="46"/>
      <c r="M92" s="46"/>
      <c r="N92" s="46"/>
      <c r="O92" s="46"/>
      <c r="P92" s="46"/>
    </row>
    <row r="93" spans="2:9" ht="15">
      <c r="B93" s="1" t="s">
        <v>22</v>
      </c>
      <c r="C93" s="251" t="s">
        <v>180</v>
      </c>
      <c r="D93" s="251"/>
      <c r="E93" s="251"/>
      <c r="F93" s="251"/>
      <c r="G93" s="251"/>
      <c r="H93" s="251"/>
      <c r="I93" s="15"/>
    </row>
    <row r="94" spans="2:8" ht="15">
      <c r="B94" s="1"/>
      <c r="C94" s="245" t="s">
        <v>179</v>
      </c>
      <c r="D94" s="246"/>
      <c r="E94" s="112" t="s">
        <v>99</v>
      </c>
      <c r="F94" s="113">
        <v>0</v>
      </c>
      <c r="G94" s="98" t="s">
        <v>52</v>
      </c>
      <c r="H94" s="113">
        <v>215010</v>
      </c>
    </row>
    <row r="95" spans="2:8" ht="15">
      <c r="B95" s="1"/>
      <c r="C95" s="237"/>
      <c r="D95" s="191"/>
      <c r="E95" s="112" t="s">
        <v>74</v>
      </c>
      <c r="F95" s="113">
        <v>200000</v>
      </c>
      <c r="G95" s="98" t="s">
        <v>173</v>
      </c>
      <c r="H95" s="113">
        <v>0</v>
      </c>
    </row>
    <row r="96" spans="2:16" ht="15">
      <c r="B96" s="1"/>
      <c r="C96" s="42"/>
      <c r="D96" s="42"/>
      <c r="E96" s="112" t="s">
        <v>6</v>
      </c>
      <c r="F96" s="113">
        <v>15010</v>
      </c>
      <c r="G96" s="112"/>
      <c r="H96" s="113"/>
      <c r="J96" s="47"/>
      <c r="K96" s="46"/>
      <c r="L96" s="46"/>
      <c r="M96" s="46"/>
      <c r="N96" s="46"/>
      <c r="O96" s="46"/>
      <c r="P96" s="46"/>
    </row>
    <row r="97" spans="2:16" ht="17.25" customHeight="1">
      <c r="B97" s="1"/>
      <c r="C97" s="42"/>
      <c r="D97" s="42"/>
      <c r="E97" s="114" t="s">
        <v>7</v>
      </c>
      <c r="F97" s="115">
        <f>F94+F95+F96</f>
        <v>215010</v>
      </c>
      <c r="G97" s="114"/>
      <c r="H97" s="115">
        <f>H94+H95+H96</f>
        <v>215010</v>
      </c>
      <c r="J97" s="46"/>
      <c r="K97" s="46"/>
      <c r="L97" s="46"/>
      <c r="M97" s="46"/>
      <c r="N97" s="46"/>
      <c r="O97" s="46"/>
      <c r="P97" s="46"/>
    </row>
    <row r="98" spans="2:16" ht="17.25" customHeight="1">
      <c r="B98" s="49" t="s">
        <v>105</v>
      </c>
      <c r="C98" s="243" t="s">
        <v>13</v>
      </c>
      <c r="D98" s="243"/>
      <c r="E98" s="243"/>
      <c r="F98" s="243"/>
      <c r="G98" s="243"/>
      <c r="H98" s="50">
        <f>H103+H109</f>
        <v>31200</v>
      </c>
      <c r="J98" s="10"/>
      <c r="K98" s="38"/>
      <c r="L98" s="10"/>
      <c r="M98" s="10"/>
      <c r="N98" s="10"/>
      <c r="O98" s="10"/>
      <c r="P98" s="10"/>
    </row>
    <row r="99" spans="2:8" ht="13.5" customHeight="1">
      <c r="B99" s="90" t="s">
        <v>21</v>
      </c>
      <c r="C99" s="96" t="s">
        <v>106</v>
      </c>
      <c r="D99" s="42"/>
      <c r="E99" s="42"/>
      <c r="F99" s="42"/>
      <c r="G99" s="42"/>
      <c r="H99" s="42"/>
    </row>
    <row r="100" spans="1:16" s="46" customFormat="1" ht="33" customHeight="1">
      <c r="A100" s="54"/>
      <c r="B100" s="90"/>
      <c r="C100" s="245" t="s">
        <v>127</v>
      </c>
      <c r="D100" s="246"/>
      <c r="E100" s="113" t="s">
        <v>5</v>
      </c>
      <c r="F100" s="113">
        <v>13000</v>
      </c>
      <c r="G100" s="98" t="s">
        <v>52</v>
      </c>
      <c r="H100" s="113">
        <v>13000</v>
      </c>
      <c r="J100" s="22"/>
      <c r="K100" s="22"/>
      <c r="L100" s="22"/>
      <c r="M100" s="22"/>
      <c r="N100" s="22"/>
      <c r="O100"/>
      <c r="P100"/>
    </row>
    <row r="101" spans="1:16" s="46" customFormat="1" ht="15.75" customHeight="1">
      <c r="A101" s="56"/>
      <c r="B101" s="90"/>
      <c r="C101" s="42"/>
      <c r="D101" s="97"/>
      <c r="E101" s="113" t="s">
        <v>6</v>
      </c>
      <c r="F101" s="113">
        <v>0</v>
      </c>
      <c r="G101" s="98"/>
      <c r="H101" s="113"/>
      <c r="J101" s="22"/>
      <c r="K101" s="22"/>
      <c r="L101" s="22"/>
      <c r="M101" s="22"/>
      <c r="N101" s="22"/>
      <c r="O101"/>
      <c r="P101"/>
    </row>
    <row r="102" spans="2:8" ht="15.75" customHeight="1">
      <c r="B102" s="90"/>
      <c r="C102" s="42"/>
      <c r="D102" s="97"/>
      <c r="E102" s="124" t="s">
        <v>107</v>
      </c>
      <c r="F102" s="113">
        <v>0</v>
      </c>
      <c r="G102" s="98"/>
      <c r="H102" s="113"/>
    </row>
    <row r="103" spans="2:16" s="10" customFormat="1" ht="15.75" customHeight="1">
      <c r="B103" s="90"/>
      <c r="C103" s="42"/>
      <c r="D103" s="42"/>
      <c r="E103" s="114" t="s">
        <v>7</v>
      </c>
      <c r="F103" s="115">
        <f>SUM(F100:F102)</f>
        <v>13000</v>
      </c>
      <c r="G103" s="114"/>
      <c r="H103" s="115">
        <f>F103</f>
        <v>13000</v>
      </c>
      <c r="J103"/>
      <c r="K103"/>
      <c r="L103"/>
      <c r="M103"/>
      <c r="N103"/>
      <c r="O103"/>
      <c r="P103"/>
    </row>
    <row r="104" spans="2:16" ht="15.75" customHeight="1">
      <c r="B104" s="30"/>
      <c r="C104" s="31"/>
      <c r="D104" s="31"/>
      <c r="E104" s="31"/>
      <c r="F104" s="31"/>
      <c r="G104" s="31"/>
      <c r="H104" s="32"/>
      <c r="J104" s="1"/>
      <c r="K104" s="1"/>
      <c r="L104" s="1"/>
      <c r="M104" s="1"/>
      <c r="N104" s="1"/>
      <c r="O104" s="1"/>
      <c r="P104" s="1"/>
    </row>
    <row r="105" spans="2:9" ht="16.5" customHeight="1">
      <c r="B105" s="90" t="s">
        <v>22</v>
      </c>
      <c r="C105" s="248" t="s">
        <v>110</v>
      </c>
      <c r="D105" s="248"/>
      <c r="E105" s="248"/>
      <c r="F105" s="248"/>
      <c r="G105" s="248"/>
      <c r="H105" s="248"/>
      <c r="I105" s="22"/>
    </row>
    <row r="106" spans="2:9" ht="16.5" customHeight="1">
      <c r="B106" s="42"/>
      <c r="C106" s="245" t="s">
        <v>126</v>
      </c>
      <c r="D106" s="246"/>
      <c r="E106" s="145" t="s">
        <v>5</v>
      </c>
      <c r="F106" s="140">
        <v>16200</v>
      </c>
      <c r="G106" s="98" t="s">
        <v>52</v>
      </c>
      <c r="H106" s="141">
        <v>2000</v>
      </c>
      <c r="I106" s="22"/>
    </row>
    <row r="107" spans="2:8" ht="12" customHeight="1">
      <c r="B107" s="42"/>
      <c r="C107" s="42"/>
      <c r="D107" s="97"/>
      <c r="E107" s="145" t="s">
        <v>6</v>
      </c>
      <c r="F107" s="140">
        <v>2000</v>
      </c>
      <c r="G107" s="98" t="s">
        <v>173</v>
      </c>
      <c r="H107" s="141">
        <v>16200</v>
      </c>
    </row>
    <row r="108" spans="2:8" ht="12" customHeight="1">
      <c r="B108" s="42"/>
      <c r="C108" s="42"/>
      <c r="D108" s="97"/>
      <c r="E108" s="184" t="s">
        <v>99</v>
      </c>
      <c r="F108" s="140">
        <v>0</v>
      </c>
      <c r="G108" s="98"/>
      <c r="H108" s="141">
        <v>0</v>
      </c>
    </row>
    <row r="109" spans="2:16" s="1" customFormat="1" ht="12" customHeight="1">
      <c r="B109" s="42"/>
      <c r="C109" s="42"/>
      <c r="D109" s="42"/>
      <c r="E109" s="114" t="s">
        <v>7</v>
      </c>
      <c r="F109" s="142">
        <f>F106+F107+F108</f>
        <v>18200</v>
      </c>
      <c r="G109" s="143"/>
      <c r="H109" s="144">
        <f>H106+H107+H108</f>
        <v>18200</v>
      </c>
      <c r="J109"/>
      <c r="K109"/>
      <c r="L109"/>
      <c r="M109"/>
      <c r="N109"/>
      <c r="O109"/>
      <c r="P109"/>
    </row>
    <row r="110" spans="2:6" ht="12" customHeight="1">
      <c r="B110" s="1"/>
      <c r="E110" s="9"/>
      <c r="F110" s="9"/>
    </row>
    <row r="111" spans="2:16" ht="17.25" customHeight="1">
      <c r="B111" s="55" t="s">
        <v>2</v>
      </c>
      <c r="C111" s="249" t="s">
        <v>3</v>
      </c>
      <c r="D111" s="249"/>
      <c r="E111" s="249"/>
      <c r="F111" s="249"/>
      <c r="G111" s="249"/>
      <c r="H111" s="250"/>
      <c r="J111" s="46"/>
      <c r="K111" s="46"/>
      <c r="L111" s="46"/>
      <c r="M111" s="46"/>
      <c r="N111" s="46"/>
      <c r="O111" s="46"/>
      <c r="P111" s="46"/>
    </row>
    <row r="112" spans="2:16" ht="24.75" customHeight="1">
      <c r="B112" s="57"/>
      <c r="C112" s="58"/>
      <c r="D112" s="59"/>
      <c r="E112" s="59"/>
      <c r="F112" s="59"/>
      <c r="G112" s="60" t="s">
        <v>7</v>
      </c>
      <c r="H112" s="61">
        <f>H114+H174+H182+H195+H202</f>
        <v>1744570</v>
      </c>
      <c r="J112" s="46"/>
      <c r="K112" s="46"/>
      <c r="L112" s="46"/>
      <c r="M112" s="46"/>
      <c r="N112" s="46"/>
      <c r="O112" s="46"/>
      <c r="P112" s="46"/>
    </row>
    <row r="113" spans="2:16" ht="54.75" customHeight="1">
      <c r="B113" s="8"/>
      <c r="C113" s="8"/>
      <c r="E113" s="62" t="s">
        <v>51</v>
      </c>
      <c r="F113" s="63" t="s">
        <v>168</v>
      </c>
      <c r="G113" s="292" t="s">
        <v>8</v>
      </c>
      <c r="H113" s="293"/>
      <c r="J113" s="46"/>
      <c r="K113" s="46"/>
      <c r="L113" s="46"/>
      <c r="M113" s="46"/>
      <c r="N113" s="46"/>
      <c r="O113" s="46"/>
      <c r="P113" s="46"/>
    </row>
    <row r="114" spans="2:11" ht="51.75" customHeight="1">
      <c r="B114" s="49" t="s">
        <v>46</v>
      </c>
      <c r="C114" s="295" t="s">
        <v>10</v>
      </c>
      <c r="D114" s="295"/>
      <c r="E114" s="295"/>
      <c r="F114" s="295"/>
      <c r="G114" s="295"/>
      <c r="H114" s="50">
        <f>H124+H129+H136+H142+H147+H152+H158+H162+H166+H172</f>
        <v>1667000</v>
      </c>
      <c r="K114" s="9"/>
    </row>
    <row r="115" spans="5:16" ht="15">
      <c r="E115" s="3"/>
      <c r="F115" s="2"/>
      <c r="H115" s="9"/>
      <c r="J115" s="10"/>
      <c r="K115" s="38"/>
      <c r="L115" s="10"/>
      <c r="M115" s="10"/>
      <c r="N115" s="10"/>
      <c r="O115" s="10"/>
      <c r="P115" s="10"/>
    </row>
    <row r="116" spans="1:16" s="46" customFormat="1" ht="15" customHeight="1">
      <c r="A116" s="54"/>
      <c r="B116" s="190" t="s">
        <v>21</v>
      </c>
      <c r="C116" s="304" t="s">
        <v>147</v>
      </c>
      <c r="D116" s="304"/>
      <c r="E116" s="304"/>
      <c r="F116" s="304"/>
      <c r="G116" s="304"/>
      <c r="H116" s="304"/>
      <c r="J116"/>
      <c r="K116"/>
      <c r="L116"/>
      <c r="M116"/>
      <c r="N116"/>
      <c r="O116"/>
      <c r="P116"/>
    </row>
    <row r="117" spans="1:16" s="46" customFormat="1" ht="34.5" customHeight="1" thickBot="1">
      <c r="A117" s="56"/>
      <c r="B117" s="90"/>
      <c r="C117" s="319" t="s">
        <v>115</v>
      </c>
      <c r="D117" s="319"/>
      <c r="E117" s="161"/>
      <c r="F117" s="161"/>
      <c r="G117" s="161"/>
      <c r="H117" s="161"/>
      <c r="J117"/>
      <c r="K117"/>
      <c r="L117"/>
      <c r="M117"/>
      <c r="N117"/>
      <c r="O117"/>
      <c r="P117"/>
    </row>
    <row r="118" spans="1:16" s="46" customFormat="1" ht="21" customHeight="1" thickBot="1">
      <c r="A118" s="174"/>
      <c r="B118" s="73"/>
      <c r="C118" s="327" t="s">
        <v>148</v>
      </c>
      <c r="D118" s="328"/>
      <c r="E118" s="203" t="s">
        <v>100</v>
      </c>
      <c r="F118" s="204">
        <v>8000</v>
      </c>
      <c r="G118" s="205" t="s">
        <v>52</v>
      </c>
      <c r="H118" s="239">
        <v>28900</v>
      </c>
      <c r="J118"/>
      <c r="K118"/>
      <c r="L118"/>
      <c r="M118"/>
      <c r="N118"/>
      <c r="O118"/>
      <c r="P118"/>
    </row>
    <row r="119" spans="2:8" ht="27.75" customHeight="1">
      <c r="B119" s="73"/>
      <c r="C119" s="329"/>
      <c r="D119" s="330"/>
      <c r="E119" s="254" t="s">
        <v>162</v>
      </c>
      <c r="F119" s="309">
        <v>22000</v>
      </c>
      <c r="G119" s="311" t="s">
        <v>56</v>
      </c>
      <c r="H119" s="320">
        <v>10000</v>
      </c>
    </row>
    <row r="120" spans="2:16" s="10" customFormat="1" ht="28.5" customHeight="1" thickBot="1">
      <c r="B120" s="73"/>
      <c r="C120" s="329"/>
      <c r="D120" s="330"/>
      <c r="E120" s="255"/>
      <c r="F120" s="310"/>
      <c r="G120" s="312"/>
      <c r="H120" s="321"/>
      <c r="J120"/>
      <c r="K120"/>
      <c r="L120"/>
      <c r="M120" s="9"/>
      <c r="N120"/>
      <c r="O120"/>
      <c r="P120"/>
    </row>
    <row r="121" spans="2:13" ht="15.75" thickBot="1">
      <c r="B121" s="73"/>
      <c r="C121" s="329"/>
      <c r="D121" s="330"/>
      <c r="E121" s="206" t="s">
        <v>4</v>
      </c>
      <c r="F121" s="207">
        <v>8000</v>
      </c>
      <c r="G121" s="208"/>
      <c r="H121" s="193"/>
      <c r="M121" s="9"/>
    </row>
    <row r="122" spans="2:13" ht="27" thickBot="1">
      <c r="B122" s="73"/>
      <c r="C122" s="329"/>
      <c r="D122" s="330"/>
      <c r="E122" s="206" t="s">
        <v>149</v>
      </c>
      <c r="F122" s="207">
        <v>26000</v>
      </c>
      <c r="G122" s="209" t="s">
        <v>86</v>
      </c>
      <c r="H122" s="123">
        <v>31100</v>
      </c>
      <c r="M122" s="9"/>
    </row>
    <row r="123" spans="2:13" ht="71.25" customHeight="1" thickBot="1">
      <c r="B123" s="73"/>
      <c r="C123" s="331"/>
      <c r="D123" s="332"/>
      <c r="E123" s="206" t="s">
        <v>101</v>
      </c>
      <c r="F123" s="210">
        <v>6000</v>
      </c>
      <c r="G123" s="211"/>
      <c r="H123" s="173"/>
      <c r="M123" s="9"/>
    </row>
    <row r="124" spans="3:8" ht="45" customHeight="1" thickBot="1">
      <c r="C124" s="42"/>
      <c r="D124" s="42"/>
      <c r="E124" s="212" t="s">
        <v>7</v>
      </c>
      <c r="F124" s="213">
        <f>SUM(F118,F119,F121,F122,F123)</f>
        <v>70000</v>
      </c>
      <c r="G124" s="214"/>
      <c r="H124" s="213">
        <v>70000</v>
      </c>
    </row>
    <row r="125" spans="4:18" ht="35.25" customHeight="1">
      <c r="D125" s="42"/>
      <c r="E125" s="170"/>
      <c r="F125" s="171"/>
      <c r="G125" s="172"/>
      <c r="H125" s="43"/>
      <c r="Q125" s="307"/>
      <c r="R125" s="307"/>
    </row>
    <row r="126" spans="2:18" ht="16.5" customHeight="1">
      <c r="B126" s="90" t="s">
        <v>22</v>
      </c>
      <c r="C126" s="248" t="s">
        <v>108</v>
      </c>
      <c r="D126" s="248"/>
      <c r="E126" s="248"/>
      <c r="F126" s="248"/>
      <c r="G126" s="248"/>
      <c r="H126" s="248"/>
      <c r="M126" s="9"/>
      <c r="Q126" s="70"/>
      <c r="R126" s="70"/>
    </row>
    <row r="127" spans="2:18" ht="20.25" customHeight="1">
      <c r="B127" s="90"/>
      <c r="C127" s="245" t="s">
        <v>119</v>
      </c>
      <c r="D127" s="246"/>
      <c r="E127" s="118" t="s">
        <v>87</v>
      </c>
      <c r="F127" s="113">
        <v>66000</v>
      </c>
      <c r="G127" s="98" t="s">
        <v>52</v>
      </c>
      <c r="H127" s="113">
        <v>70000</v>
      </c>
      <c r="M127" s="9"/>
      <c r="Q127" s="70"/>
      <c r="R127" s="70"/>
    </row>
    <row r="128" spans="2:18" ht="12.75" customHeight="1">
      <c r="B128" s="90"/>
      <c r="C128" s="42"/>
      <c r="D128" s="97"/>
      <c r="E128" s="118" t="s">
        <v>57</v>
      </c>
      <c r="F128" s="113">
        <v>4000</v>
      </c>
      <c r="G128" s="98"/>
      <c r="H128" s="113"/>
      <c r="Q128" s="70"/>
      <c r="R128" s="70"/>
    </row>
    <row r="129" spans="2:8" ht="15">
      <c r="B129" s="90"/>
      <c r="C129" s="42"/>
      <c r="D129" s="42"/>
      <c r="E129" s="114" t="s">
        <v>7</v>
      </c>
      <c r="F129" s="115">
        <f>SUM(F127:F128)</f>
        <v>70000</v>
      </c>
      <c r="G129" s="114"/>
      <c r="H129" s="115">
        <f>SUM(H127:H128)</f>
        <v>70000</v>
      </c>
    </row>
    <row r="130" spans="4:8" ht="12.75" customHeight="1">
      <c r="D130" s="42"/>
      <c r="E130" s="170"/>
      <c r="F130" s="171"/>
      <c r="G130" s="172"/>
      <c r="H130" s="43"/>
    </row>
    <row r="131" spans="4:18" ht="11.25" customHeight="1">
      <c r="D131" s="42"/>
      <c r="E131" s="170"/>
      <c r="F131" s="171"/>
      <c r="G131" s="172"/>
      <c r="H131" s="43"/>
      <c r="Q131" s="70"/>
      <c r="R131" s="70"/>
    </row>
    <row r="132" spans="2:18" ht="14.25" customHeight="1">
      <c r="B132" s="194" t="s">
        <v>23</v>
      </c>
      <c r="C132" s="256" t="s">
        <v>164</v>
      </c>
      <c r="D132" s="256"/>
      <c r="E132" s="256"/>
      <c r="F132" s="256"/>
      <c r="G132" s="256"/>
      <c r="H132" s="256"/>
      <c r="Q132" s="70"/>
      <c r="R132" s="70"/>
    </row>
    <row r="133" spans="1:9" ht="15" customHeight="1">
      <c r="A133" s="175"/>
      <c r="B133" s="195"/>
      <c r="C133" s="314" t="s">
        <v>163</v>
      </c>
      <c r="D133" s="315"/>
      <c r="E133" s="196" t="s">
        <v>87</v>
      </c>
      <c r="F133" s="197">
        <v>920000</v>
      </c>
      <c r="G133" s="198" t="s">
        <v>52</v>
      </c>
      <c r="H133" s="197">
        <v>0</v>
      </c>
      <c r="I133" s="15"/>
    </row>
    <row r="134" spans="1:13" ht="26.25">
      <c r="A134" s="175"/>
      <c r="B134" s="195"/>
      <c r="C134" s="182"/>
      <c r="D134" s="182"/>
      <c r="E134" s="196" t="s">
        <v>71</v>
      </c>
      <c r="F134" s="197">
        <v>40000</v>
      </c>
      <c r="G134" s="198" t="s">
        <v>173</v>
      </c>
      <c r="H134" s="197">
        <v>1000000</v>
      </c>
      <c r="M134" s="9"/>
    </row>
    <row r="135" spans="1:13" ht="31.5" customHeight="1">
      <c r="A135" s="175"/>
      <c r="B135" s="195"/>
      <c r="C135" s="182"/>
      <c r="D135" s="182"/>
      <c r="E135" s="199" t="s">
        <v>6</v>
      </c>
      <c r="F135" s="197">
        <v>40000</v>
      </c>
      <c r="G135" s="200"/>
      <c r="H135" s="201"/>
      <c r="M135" s="9"/>
    </row>
    <row r="136" spans="1:8" ht="17.25" customHeight="1">
      <c r="A136" s="175"/>
      <c r="B136" s="195"/>
      <c r="C136" s="182"/>
      <c r="D136" s="182"/>
      <c r="E136" s="200" t="s">
        <v>7</v>
      </c>
      <c r="F136" s="201">
        <f>F133+F134+F135</f>
        <v>1000000</v>
      </c>
      <c r="G136" s="200"/>
      <c r="H136" s="201">
        <f>H133+H134</f>
        <v>1000000</v>
      </c>
    </row>
    <row r="137" spans="1:8" ht="17.25" customHeight="1">
      <c r="A137" s="175"/>
      <c r="B137" s="72"/>
      <c r="C137" s="74"/>
      <c r="D137" s="74"/>
      <c r="E137" s="164"/>
      <c r="F137" s="165"/>
      <c r="G137" s="164"/>
      <c r="H137" s="165"/>
    </row>
    <row r="138" spans="2:8" ht="17.25" customHeight="1">
      <c r="B138" s="1" t="s">
        <v>24</v>
      </c>
      <c r="C138" s="260" t="s">
        <v>151</v>
      </c>
      <c r="D138" s="260"/>
      <c r="E138" s="260"/>
      <c r="F138" s="260"/>
      <c r="G138" s="260"/>
      <c r="H138" s="260"/>
    </row>
    <row r="139" spans="2:18" ht="18.75" customHeight="1">
      <c r="B139" s="1"/>
      <c r="C139" s="257" t="s">
        <v>150</v>
      </c>
      <c r="D139" s="258"/>
      <c r="E139" s="120" t="s">
        <v>4</v>
      </c>
      <c r="F139" s="120">
        <v>0</v>
      </c>
      <c r="G139" s="99" t="s">
        <v>52</v>
      </c>
      <c r="H139" s="120">
        <v>15000</v>
      </c>
      <c r="M139" s="9"/>
      <c r="Q139" s="70"/>
      <c r="R139" s="70"/>
    </row>
    <row r="140" spans="2:18" ht="18.75" customHeight="1">
      <c r="B140" s="1"/>
      <c r="E140" s="120" t="s">
        <v>5</v>
      </c>
      <c r="F140" s="120">
        <v>10000</v>
      </c>
      <c r="G140" s="99"/>
      <c r="H140" s="120"/>
      <c r="M140" s="9"/>
      <c r="Q140" s="70"/>
      <c r="R140" s="70"/>
    </row>
    <row r="141" spans="2:8" ht="15">
      <c r="B141" s="1"/>
      <c r="E141" s="120" t="s">
        <v>6</v>
      </c>
      <c r="F141" s="120">
        <v>5000</v>
      </c>
      <c r="G141" s="99"/>
      <c r="H141" s="120"/>
    </row>
    <row r="142" spans="2:8" ht="15.75" customHeight="1">
      <c r="B142" s="1"/>
      <c r="D142" s="42"/>
      <c r="E142" s="121" t="s">
        <v>7</v>
      </c>
      <c r="F142" s="116">
        <f>SUM(F139:F141)</f>
        <v>15000</v>
      </c>
      <c r="G142" s="117"/>
      <c r="H142" s="116">
        <f>SUM(H139:H141)</f>
        <v>15000</v>
      </c>
    </row>
    <row r="143" spans="2:9" ht="15" customHeight="1">
      <c r="B143" s="1"/>
      <c r="E143" s="45"/>
      <c r="F143" s="44"/>
      <c r="G143" s="45"/>
      <c r="H143" s="44"/>
      <c r="I143" s="15"/>
    </row>
    <row r="144" spans="2:18" ht="18.75" customHeight="1">
      <c r="B144" s="1" t="s">
        <v>72</v>
      </c>
      <c r="C144" s="260" t="s">
        <v>152</v>
      </c>
      <c r="D144" s="260"/>
      <c r="E144" s="260"/>
      <c r="F144" s="260"/>
      <c r="G144" s="260"/>
      <c r="H144" s="260"/>
      <c r="M144" s="9"/>
      <c r="Q144" s="70"/>
      <c r="R144" s="70"/>
    </row>
    <row r="145" spans="2:18" ht="18.75" customHeight="1">
      <c r="B145" s="1"/>
      <c r="C145" s="257" t="s">
        <v>153</v>
      </c>
      <c r="D145" s="258"/>
      <c r="E145" s="120" t="s">
        <v>5</v>
      </c>
      <c r="F145" s="120">
        <v>8000</v>
      </c>
      <c r="G145" s="99" t="s">
        <v>52</v>
      </c>
      <c r="H145" s="120">
        <v>10000</v>
      </c>
      <c r="M145" s="9"/>
      <c r="Q145" s="70"/>
      <c r="R145" s="70"/>
    </row>
    <row r="146" spans="2:8" ht="15">
      <c r="B146" s="1"/>
      <c r="E146" s="120" t="s">
        <v>6</v>
      </c>
      <c r="F146" s="120">
        <v>2000</v>
      </c>
      <c r="G146" s="99"/>
      <c r="H146" s="120"/>
    </row>
    <row r="147" spans="2:8" ht="15.75" customHeight="1">
      <c r="B147" s="1"/>
      <c r="D147" s="42"/>
      <c r="E147" s="121" t="s">
        <v>7</v>
      </c>
      <c r="F147" s="116">
        <f>SUM(F145:F146)</f>
        <v>10000</v>
      </c>
      <c r="G147" s="117"/>
      <c r="H147" s="116">
        <f>SUM(H145:H146)</f>
        <v>10000</v>
      </c>
    </row>
    <row r="148" spans="2:8" ht="24" customHeight="1">
      <c r="B148" s="1"/>
      <c r="D148" s="42"/>
      <c r="E148" s="77"/>
      <c r="F148" s="78"/>
      <c r="G148" s="71"/>
      <c r="H148" s="78"/>
    </row>
    <row r="149" spans="2:18" ht="18.75" customHeight="1">
      <c r="B149" s="90" t="s">
        <v>73</v>
      </c>
      <c r="C149" s="248" t="s">
        <v>154</v>
      </c>
      <c r="D149" s="248"/>
      <c r="E149" s="248"/>
      <c r="F149" s="248"/>
      <c r="G149" s="248"/>
      <c r="H149" s="248"/>
      <c r="Q149" s="70"/>
      <c r="R149" s="70"/>
    </row>
    <row r="150" spans="2:18" ht="18.75" customHeight="1">
      <c r="B150" s="1"/>
      <c r="C150" s="257" t="s">
        <v>155</v>
      </c>
      <c r="D150" s="258"/>
      <c r="E150" s="112" t="s">
        <v>74</v>
      </c>
      <c r="F150" s="113">
        <v>10000</v>
      </c>
      <c r="G150" s="99" t="s">
        <v>52</v>
      </c>
      <c r="H150" s="120">
        <v>14000</v>
      </c>
      <c r="M150" s="9"/>
      <c r="Q150" s="70"/>
      <c r="R150" s="70"/>
    </row>
    <row r="151" spans="2:8" ht="15">
      <c r="B151" s="1"/>
      <c r="D151" s="42"/>
      <c r="E151" s="112" t="s">
        <v>6</v>
      </c>
      <c r="F151" s="113">
        <v>4000</v>
      </c>
      <c r="G151" s="117"/>
      <c r="H151" s="116"/>
    </row>
    <row r="152" spans="2:8" ht="15.75" customHeight="1">
      <c r="B152" s="1"/>
      <c r="D152" s="42"/>
      <c r="E152" s="114" t="s">
        <v>7</v>
      </c>
      <c r="F152" s="115">
        <f>F150+F151</f>
        <v>14000</v>
      </c>
      <c r="G152" s="117"/>
      <c r="H152" s="116">
        <f>H150</f>
        <v>14000</v>
      </c>
    </row>
    <row r="153" spans="2:8" ht="30.75" customHeight="1">
      <c r="B153" s="1"/>
      <c r="D153" s="42"/>
      <c r="E153" s="77"/>
      <c r="F153" s="78"/>
      <c r="G153" s="71"/>
      <c r="H153" s="78"/>
    </row>
    <row r="154" spans="2:8" ht="18.75" customHeight="1">
      <c r="B154" s="90" t="s">
        <v>76</v>
      </c>
      <c r="C154" s="248" t="s">
        <v>156</v>
      </c>
      <c r="D154" s="248"/>
      <c r="E154" s="248"/>
      <c r="F154" s="248"/>
      <c r="G154" s="248"/>
      <c r="H154" s="248"/>
    </row>
    <row r="155" spans="2:18" ht="18.75" customHeight="1">
      <c r="B155" s="72"/>
      <c r="C155" s="245" t="s">
        <v>176</v>
      </c>
      <c r="D155" s="246"/>
      <c r="E155" s="118" t="s">
        <v>4</v>
      </c>
      <c r="F155" s="113">
        <v>6000</v>
      </c>
      <c r="G155" s="98" t="s">
        <v>52</v>
      </c>
      <c r="H155" s="113">
        <v>28000</v>
      </c>
      <c r="Q155" s="70"/>
      <c r="R155" s="70"/>
    </row>
    <row r="156" spans="2:8" ht="15">
      <c r="B156" s="72"/>
      <c r="C156" s="180"/>
      <c r="D156" s="191"/>
      <c r="E156" s="118" t="s">
        <v>5</v>
      </c>
      <c r="F156" s="113">
        <v>18000</v>
      </c>
      <c r="G156" s="98"/>
      <c r="H156" s="113"/>
    </row>
    <row r="157" spans="2:8" ht="15" customHeight="1">
      <c r="B157" s="72"/>
      <c r="C157" s="74"/>
      <c r="D157" s="75"/>
      <c r="E157" s="118" t="s">
        <v>6</v>
      </c>
      <c r="F157" s="113">
        <v>4000</v>
      </c>
      <c r="G157" s="98"/>
      <c r="H157" s="113"/>
    </row>
    <row r="158" spans="2:8" ht="14.25" customHeight="1">
      <c r="B158" s="72"/>
      <c r="C158" s="74"/>
      <c r="D158" s="74"/>
      <c r="E158" s="119" t="s">
        <v>7</v>
      </c>
      <c r="F158" s="115">
        <f>F155+F156+F157</f>
        <v>28000</v>
      </c>
      <c r="G158" s="114"/>
      <c r="H158" s="115">
        <f>SUM(H155:H157)</f>
        <v>28000</v>
      </c>
    </row>
    <row r="159" spans="2:8" ht="18.75" customHeight="1">
      <c r="B159" s="1" t="s">
        <v>133</v>
      </c>
      <c r="C159" s="317" t="s">
        <v>157</v>
      </c>
      <c r="D159" s="317"/>
      <c r="E159" s="317"/>
      <c r="F159" s="317"/>
      <c r="G159" s="317"/>
      <c r="H159" s="318"/>
    </row>
    <row r="160" spans="2:8" ht="19.5" customHeight="1">
      <c r="B160" s="1"/>
      <c r="C160" s="257" t="s">
        <v>117</v>
      </c>
      <c r="D160" s="258"/>
      <c r="E160" s="112" t="s">
        <v>74</v>
      </c>
      <c r="F160" s="113">
        <v>110000</v>
      </c>
      <c r="G160" s="99" t="s">
        <v>52</v>
      </c>
      <c r="H160" s="120">
        <v>115000</v>
      </c>
    </row>
    <row r="161" spans="2:8" ht="19.5" customHeight="1">
      <c r="B161" s="1"/>
      <c r="D161" s="42"/>
      <c r="E161" s="112" t="s">
        <v>6</v>
      </c>
      <c r="F161" s="113">
        <v>5000</v>
      </c>
      <c r="G161" s="99" t="s">
        <v>173</v>
      </c>
      <c r="H161" s="116"/>
    </row>
    <row r="162" spans="2:8" ht="17.25" customHeight="1">
      <c r="B162" s="1"/>
      <c r="D162" s="42"/>
      <c r="E162" s="114" t="s">
        <v>7</v>
      </c>
      <c r="F162" s="115">
        <f>F160+F161</f>
        <v>115000</v>
      </c>
      <c r="G162" s="117"/>
      <c r="H162" s="116">
        <f>H160</f>
        <v>115000</v>
      </c>
    </row>
    <row r="163" spans="2:8" ht="17.25" customHeight="1">
      <c r="B163" s="1" t="s">
        <v>134</v>
      </c>
      <c r="C163" s="317" t="s">
        <v>158</v>
      </c>
      <c r="D163" s="317"/>
      <c r="E163" s="317"/>
      <c r="F163" s="317"/>
      <c r="G163" s="317"/>
      <c r="H163" s="318"/>
    </row>
    <row r="164" spans="2:8" ht="14.25" customHeight="1">
      <c r="B164" s="1"/>
      <c r="C164" s="257" t="s">
        <v>138</v>
      </c>
      <c r="D164" s="258"/>
      <c r="E164" s="112" t="s">
        <v>74</v>
      </c>
      <c r="F164" s="113">
        <v>260000</v>
      </c>
      <c r="G164" s="99" t="s">
        <v>52</v>
      </c>
      <c r="H164" s="120">
        <v>0</v>
      </c>
    </row>
    <row r="165" spans="2:8" ht="18.75" customHeight="1">
      <c r="B165" s="1"/>
      <c r="D165" s="42"/>
      <c r="E165" s="112" t="s">
        <v>6</v>
      </c>
      <c r="F165" s="113">
        <v>20000</v>
      </c>
      <c r="G165" s="99" t="s">
        <v>173</v>
      </c>
      <c r="H165" s="120">
        <v>280000</v>
      </c>
    </row>
    <row r="166" spans="2:8" ht="19.5" customHeight="1">
      <c r="B166" s="1"/>
      <c r="D166" s="42"/>
      <c r="E166" s="114" t="s">
        <v>7</v>
      </c>
      <c r="F166" s="115">
        <f>F164+F165</f>
        <v>280000</v>
      </c>
      <c r="G166" s="117"/>
      <c r="H166" s="116">
        <f>H164+H165</f>
        <v>280000</v>
      </c>
    </row>
    <row r="167" spans="2:8" ht="19.5" customHeight="1">
      <c r="B167" s="94"/>
      <c r="C167" s="95"/>
      <c r="D167" s="42"/>
      <c r="E167" s="157"/>
      <c r="F167" s="158"/>
      <c r="G167" s="157"/>
      <c r="H167" s="159"/>
    </row>
    <row r="168" spans="2:8" ht="17.25" customHeight="1">
      <c r="B168" s="90" t="s">
        <v>135</v>
      </c>
      <c r="C168" s="248" t="s">
        <v>160</v>
      </c>
      <c r="D168" s="248"/>
      <c r="E168" s="248"/>
      <c r="F168" s="248"/>
      <c r="G168" s="248"/>
      <c r="H168" s="248"/>
    </row>
    <row r="169" spans="2:16" ht="17.25" customHeight="1">
      <c r="B169" s="72"/>
      <c r="C169" s="245" t="s">
        <v>161</v>
      </c>
      <c r="D169" s="246"/>
      <c r="E169" s="118" t="s">
        <v>4</v>
      </c>
      <c r="F169" s="113">
        <v>0</v>
      </c>
      <c r="G169" s="98" t="s">
        <v>52</v>
      </c>
      <c r="H169" s="113">
        <v>65000</v>
      </c>
      <c r="J169" s="49"/>
      <c r="K169" s="243"/>
      <c r="L169" s="243"/>
      <c r="M169" s="243"/>
      <c r="N169" s="243"/>
      <c r="O169" s="243"/>
      <c r="P169" s="51"/>
    </row>
    <row r="170" spans="2:8" ht="33.75" customHeight="1">
      <c r="B170" s="72"/>
      <c r="C170" s="180"/>
      <c r="D170" s="191"/>
      <c r="E170" s="118" t="s">
        <v>5</v>
      </c>
      <c r="F170" s="113">
        <v>60000</v>
      </c>
      <c r="G170" s="98"/>
      <c r="H170" s="113"/>
    </row>
    <row r="171" spans="2:8" ht="17.25" customHeight="1">
      <c r="B171" s="72"/>
      <c r="C171" s="74"/>
      <c r="D171" s="75"/>
      <c r="E171" s="118" t="s">
        <v>6</v>
      </c>
      <c r="F171" s="113">
        <v>5000</v>
      </c>
      <c r="G171" s="98"/>
      <c r="H171" s="113"/>
    </row>
    <row r="172" spans="2:8" ht="17.25" customHeight="1">
      <c r="B172" s="72"/>
      <c r="C172" s="74"/>
      <c r="D172" s="74"/>
      <c r="E172" s="119" t="s">
        <v>7</v>
      </c>
      <c r="F172" s="115">
        <f>F169+F170+F171</f>
        <v>65000</v>
      </c>
      <c r="G172" s="114"/>
      <c r="H172" s="115">
        <f>SUM(H169:H171)</f>
        <v>65000</v>
      </c>
    </row>
    <row r="173" spans="2:8" ht="17.25" customHeight="1">
      <c r="B173" s="72"/>
      <c r="C173" s="74"/>
      <c r="D173" s="74"/>
      <c r="E173" s="192"/>
      <c r="F173" s="165"/>
      <c r="G173" s="164"/>
      <c r="H173" s="165"/>
    </row>
    <row r="174" spans="2:256" ht="17.25" customHeight="1">
      <c r="B174" s="49" t="s">
        <v>47</v>
      </c>
      <c r="C174" s="243" t="s">
        <v>165</v>
      </c>
      <c r="D174" s="243"/>
      <c r="E174" s="243"/>
      <c r="F174" s="243"/>
      <c r="G174" s="243"/>
      <c r="H174" s="51">
        <f>H179+H181</f>
        <v>5000</v>
      </c>
      <c r="R174" s="49" t="s">
        <v>48</v>
      </c>
      <c r="S174" s="243" t="s">
        <v>13</v>
      </c>
      <c r="T174" s="243"/>
      <c r="U174" s="243"/>
      <c r="V174" s="243"/>
      <c r="W174" s="243"/>
      <c r="X174" s="51" t="e">
        <f>X179+X181</f>
        <v>#REF!</v>
      </c>
      <c r="Z174" s="49" t="s">
        <v>48</v>
      </c>
      <c r="AA174" s="243" t="s">
        <v>13</v>
      </c>
      <c r="AB174" s="243"/>
      <c r="AC174" s="243"/>
      <c r="AD174" s="243"/>
      <c r="AE174" s="243"/>
      <c r="AF174" s="51" t="e">
        <f>AF179+AF181</f>
        <v>#REF!</v>
      </c>
      <c r="AH174" s="49" t="s">
        <v>48</v>
      </c>
      <c r="AI174" s="243" t="s">
        <v>13</v>
      </c>
      <c r="AJ174" s="243"/>
      <c r="AK174" s="243"/>
      <c r="AL174" s="243"/>
      <c r="AM174" s="243"/>
      <c r="AN174" s="51" t="e">
        <f>AN179+AN181</f>
        <v>#REF!</v>
      </c>
      <c r="AP174" s="49" t="s">
        <v>48</v>
      </c>
      <c r="AQ174" s="243" t="s">
        <v>13</v>
      </c>
      <c r="AR174" s="243"/>
      <c r="AS174" s="243"/>
      <c r="AT174" s="243"/>
      <c r="AU174" s="243"/>
      <c r="AV174" s="51" t="e">
        <f>AV179+AV181</f>
        <v>#REF!</v>
      </c>
      <c r="AX174" s="49" t="s">
        <v>48</v>
      </c>
      <c r="AY174" s="243" t="s">
        <v>13</v>
      </c>
      <c r="AZ174" s="243"/>
      <c r="BA174" s="243"/>
      <c r="BB174" s="243"/>
      <c r="BC174" s="243"/>
      <c r="BD174" s="51" t="e">
        <f>BD179+BD181</f>
        <v>#REF!</v>
      </c>
      <c r="BF174" s="49" t="s">
        <v>48</v>
      </c>
      <c r="BG174" s="243" t="s">
        <v>13</v>
      </c>
      <c r="BH174" s="243"/>
      <c r="BI174" s="243"/>
      <c r="BJ174" s="243"/>
      <c r="BK174" s="243"/>
      <c r="BL174" s="51" t="e">
        <f>BL179+BL181</f>
        <v>#REF!</v>
      </c>
      <c r="BN174" s="49" t="s">
        <v>48</v>
      </c>
      <c r="BO174" s="243" t="s">
        <v>13</v>
      </c>
      <c r="BP174" s="243"/>
      <c r="BQ174" s="243"/>
      <c r="BR174" s="243"/>
      <c r="BS174" s="243"/>
      <c r="BT174" s="51" t="e">
        <f>BT179+BT181</f>
        <v>#REF!</v>
      </c>
      <c r="BV174" s="49" t="s">
        <v>48</v>
      </c>
      <c r="BW174" s="243" t="s">
        <v>13</v>
      </c>
      <c r="BX174" s="243"/>
      <c r="BY174" s="243"/>
      <c r="BZ174" s="243"/>
      <c r="CA174" s="243"/>
      <c r="CB174" s="51" t="e">
        <f>CB179+CB181</f>
        <v>#REF!</v>
      </c>
      <c r="CD174" s="49" t="s">
        <v>48</v>
      </c>
      <c r="CE174" s="243" t="s">
        <v>13</v>
      </c>
      <c r="CF174" s="243"/>
      <c r="CG174" s="243"/>
      <c r="CH174" s="243"/>
      <c r="CI174" s="243"/>
      <c r="CJ174" s="51" t="e">
        <f>CJ179+CJ181</f>
        <v>#REF!</v>
      </c>
      <c r="CL174" s="49" t="s">
        <v>48</v>
      </c>
      <c r="CM174" s="243" t="s">
        <v>13</v>
      </c>
      <c r="CN174" s="243"/>
      <c r="CO174" s="243"/>
      <c r="CP174" s="243"/>
      <c r="CQ174" s="243"/>
      <c r="CR174" s="51" t="e">
        <f>CR179+CR181</f>
        <v>#REF!</v>
      </c>
      <c r="CT174" s="49" t="s">
        <v>48</v>
      </c>
      <c r="CU174" s="243" t="s">
        <v>13</v>
      </c>
      <c r="CV174" s="243"/>
      <c r="CW174" s="243"/>
      <c r="CX174" s="243"/>
      <c r="CY174" s="243"/>
      <c r="CZ174" s="51" t="e">
        <f>CZ179+CZ181</f>
        <v>#REF!</v>
      </c>
      <c r="DB174" s="49" t="s">
        <v>48</v>
      </c>
      <c r="DC174" s="243" t="s">
        <v>13</v>
      </c>
      <c r="DD174" s="243"/>
      <c r="DE174" s="243"/>
      <c r="DF174" s="243"/>
      <c r="DG174" s="243"/>
      <c r="DH174" s="51" t="e">
        <f>DH179+DH181</f>
        <v>#REF!</v>
      </c>
      <c r="DJ174" s="49" t="s">
        <v>48</v>
      </c>
      <c r="DK174" s="243" t="s">
        <v>13</v>
      </c>
      <c r="DL174" s="243"/>
      <c r="DM174" s="243"/>
      <c r="DN174" s="243"/>
      <c r="DO174" s="243"/>
      <c r="DP174" s="51" t="e">
        <f>DP179+DP181</f>
        <v>#REF!</v>
      </c>
      <c r="DR174" s="49" t="s">
        <v>48</v>
      </c>
      <c r="DS174" s="243" t="s">
        <v>13</v>
      </c>
      <c r="DT174" s="243"/>
      <c r="DU174" s="243"/>
      <c r="DV174" s="243"/>
      <c r="DW174" s="243"/>
      <c r="DX174" s="51" t="e">
        <f>DX179+DX181</f>
        <v>#REF!</v>
      </c>
      <c r="DZ174" s="49" t="s">
        <v>48</v>
      </c>
      <c r="EA174" s="243" t="s">
        <v>13</v>
      </c>
      <c r="EB174" s="243"/>
      <c r="EC174" s="243"/>
      <c r="ED174" s="243"/>
      <c r="EE174" s="243"/>
      <c r="EF174" s="51" t="e">
        <f>EF179+EF181</f>
        <v>#REF!</v>
      </c>
      <c r="EH174" s="49" t="s">
        <v>48</v>
      </c>
      <c r="EI174" s="243" t="s">
        <v>13</v>
      </c>
      <c r="EJ174" s="243"/>
      <c r="EK174" s="243"/>
      <c r="EL174" s="243"/>
      <c r="EM174" s="243"/>
      <c r="EN174" s="51" t="e">
        <f>EN179+EN181</f>
        <v>#REF!</v>
      </c>
      <c r="EP174" s="49" t="s">
        <v>48</v>
      </c>
      <c r="EQ174" s="243" t="s">
        <v>13</v>
      </c>
      <c r="ER174" s="243"/>
      <c r="ES174" s="243"/>
      <c r="ET174" s="243"/>
      <c r="EU174" s="243"/>
      <c r="EV174" s="51" t="e">
        <f>EV179+EV181</f>
        <v>#REF!</v>
      </c>
      <c r="EX174" s="49" t="s">
        <v>48</v>
      </c>
      <c r="EY174" s="243" t="s">
        <v>13</v>
      </c>
      <c r="EZ174" s="243"/>
      <c r="FA174" s="243"/>
      <c r="FB174" s="243"/>
      <c r="FC174" s="243"/>
      <c r="FD174" s="51" t="e">
        <f>FD179+FD181</f>
        <v>#REF!</v>
      </c>
      <c r="FF174" s="49" t="s">
        <v>48</v>
      </c>
      <c r="FG174" s="243" t="s">
        <v>13</v>
      </c>
      <c r="FH174" s="243"/>
      <c r="FI174" s="243"/>
      <c r="FJ174" s="243"/>
      <c r="FK174" s="243"/>
      <c r="FL174" s="51" t="e">
        <f>FL179+FL181</f>
        <v>#REF!</v>
      </c>
      <c r="FN174" s="49" t="s">
        <v>48</v>
      </c>
      <c r="FO174" s="243" t="s">
        <v>13</v>
      </c>
      <c r="FP174" s="243"/>
      <c r="FQ174" s="243"/>
      <c r="FR174" s="243"/>
      <c r="FS174" s="243"/>
      <c r="FT174" s="51" t="e">
        <f>FT179+FT181</f>
        <v>#REF!</v>
      </c>
      <c r="FV174" s="49" t="s">
        <v>48</v>
      </c>
      <c r="FW174" s="243" t="s">
        <v>13</v>
      </c>
      <c r="FX174" s="243"/>
      <c r="FY174" s="243"/>
      <c r="FZ174" s="243"/>
      <c r="GA174" s="243"/>
      <c r="GB174" s="51" t="e">
        <f>GB179+GB181</f>
        <v>#REF!</v>
      </c>
      <c r="GD174" s="49" t="s">
        <v>48</v>
      </c>
      <c r="GE174" s="243" t="s">
        <v>13</v>
      </c>
      <c r="GF174" s="243"/>
      <c r="GG174" s="243"/>
      <c r="GH174" s="243"/>
      <c r="GI174" s="243"/>
      <c r="GJ174" s="51" t="e">
        <f>GJ179+GJ181</f>
        <v>#REF!</v>
      </c>
      <c r="GL174" s="49" t="s">
        <v>48</v>
      </c>
      <c r="GM174" s="243" t="s">
        <v>13</v>
      </c>
      <c r="GN174" s="243"/>
      <c r="GO174" s="243"/>
      <c r="GP174" s="243"/>
      <c r="GQ174" s="243"/>
      <c r="GR174" s="51" t="e">
        <f>GR179+GR181</f>
        <v>#REF!</v>
      </c>
      <c r="GT174" s="49" t="s">
        <v>48</v>
      </c>
      <c r="GU174" s="243" t="s">
        <v>13</v>
      </c>
      <c r="GV174" s="243"/>
      <c r="GW174" s="243"/>
      <c r="GX174" s="243"/>
      <c r="GY174" s="243"/>
      <c r="GZ174" s="51" t="e">
        <f>GZ179+GZ181</f>
        <v>#REF!</v>
      </c>
      <c r="HB174" s="49" t="s">
        <v>48</v>
      </c>
      <c r="HC174" s="243" t="s">
        <v>13</v>
      </c>
      <c r="HD174" s="243"/>
      <c r="HE174" s="243"/>
      <c r="HF174" s="243"/>
      <c r="HG174" s="243"/>
      <c r="HH174" s="51" t="e">
        <f>HH179+HH181</f>
        <v>#REF!</v>
      </c>
      <c r="HJ174" s="49" t="s">
        <v>48</v>
      </c>
      <c r="HK174" s="243" t="s">
        <v>13</v>
      </c>
      <c r="HL174" s="243"/>
      <c r="HM174" s="243"/>
      <c r="HN174" s="243"/>
      <c r="HO174" s="243"/>
      <c r="HP174" s="51" t="e">
        <f>HP179+HP181</f>
        <v>#REF!</v>
      </c>
      <c r="HR174" s="49" t="s">
        <v>48</v>
      </c>
      <c r="HS174" s="243" t="s">
        <v>13</v>
      </c>
      <c r="HT174" s="243"/>
      <c r="HU174" s="243"/>
      <c r="HV174" s="243"/>
      <c r="HW174" s="243"/>
      <c r="HX174" s="51" t="e">
        <f>HX179+HX181</f>
        <v>#REF!</v>
      </c>
      <c r="HZ174" s="49" t="s">
        <v>48</v>
      </c>
      <c r="IA174" s="243" t="s">
        <v>13</v>
      </c>
      <c r="IB174" s="243"/>
      <c r="IC174" s="243"/>
      <c r="ID174" s="243"/>
      <c r="IE174" s="243"/>
      <c r="IF174" s="51" t="e">
        <f>IF179+IF181</f>
        <v>#REF!</v>
      </c>
      <c r="IH174" s="49" t="s">
        <v>48</v>
      </c>
      <c r="II174" s="243" t="s">
        <v>13</v>
      </c>
      <c r="IJ174" s="243"/>
      <c r="IK174" s="243"/>
      <c r="IL174" s="243"/>
      <c r="IM174" s="243"/>
      <c r="IN174" s="51" t="e">
        <f>IN179+IN181</f>
        <v>#REF!</v>
      </c>
      <c r="IP174" s="49" t="s">
        <v>48</v>
      </c>
      <c r="IQ174" s="243" t="s">
        <v>13</v>
      </c>
      <c r="IR174" s="243"/>
      <c r="IS174" s="243"/>
      <c r="IT174" s="243"/>
      <c r="IU174" s="243"/>
      <c r="IV174" s="51" t="e">
        <f>IV179+IV181</f>
        <v>#REF!</v>
      </c>
    </row>
    <row r="175" spans="2:8" ht="17.25" customHeight="1">
      <c r="B175" s="194" t="s">
        <v>23</v>
      </c>
      <c r="C175" s="326" t="s">
        <v>166</v>
      </c>
      <c r="D175" s="326"/>
      <c r="E175" s="326"/>
      <c r="F175" s="326"/>
      <c r="G175" s="326"/>
      <c r="H175" s="326"/>
    </row>
    <row r="176" spans="1:10" ht="17.25" customHeight="1">
      <c r="A176" s="175"/>
      <c r="B176" s="194"/>
      <c r="C176" s="316" t="s">
        <v>177</v>
      </c>
      <c r="D176" s="325"/>
      <c r="E176" s="199" t="s">
        <v>4</v>
      </c>
      <c r="F176" s="215">
        <v>5000</v>
      </c>
      <c r="G176" s="216" t="s">
        <v>52</v>
      </c>
      <c r="H176" s="197">
        <v>5000</v>
      </c>
      <c r="J176" s="1"/>
    </row>
    <row r="177" spans="1:8" ht="17.25" customHeight="1">
      <c r="A177" s="175"/>
      <c r="B177" s="217"/>
      <c r="C177" s="218"/>
      <c r="D177" s="219"/>
      <c r="E177" s="220" t="s">
        <v>5</v>
      </c>
      <c r="F177" s="221">
        <v>0</v>
      </c>
      <c r="G177" s="200"/>
      <c r="H177" s="201"/>
    </row>
    <row r="178" spans="1:8" ht="17.25" customHeight="1">
      <c r="A178" s="175"/>
      <c r="B178" s="222"/>
      <c r="C178" s="223"/>
      <c r="D178" s="223"/>
      <c r="E178" s="224" t="s">
        <v>6</v>
      </c>
      <c r="F178" s="225">
        <v>0</v>
      </c>
      <c r="G178" s="224"/>
      <c r="H178" s="199"/>
    </row>
    <row r="179" spans="1:12" ht="17.25" customHeight="1">
      <c r="A179" s="175"/>
      <c r="B179" s="222"/>
      <c r="C179" s="223"/>
      <c r="D179" s="226"/>
      <c r="E179" s="227" t="s">
        <v>7</v>
      </c>
      <c r="F179" s="228">
        <f>F176+F177+F178</f>
        <v>5000</v>
      </c>
      <c r="G179" s="227"/>
      <c r="H179" s="201">
        <f>SUM(H176,H177,H178)</f>
        <v>5000</v>
      </c>
      <c r="L179" s="9"/>
    </row>
    <row r="180" spans="1:12" ht="17.25" customHeight="1">
      <c r="A180" s="175"/>
      <c r="B180" s="229"/>
      <c r="C180" s="230"/>
      <c r="D180" s="230"/>
      <c r="E180" s="230"/>
      <c r="F180" s="230"/>
      <c r="G180" s="230"/>
      <c r="H180" s="231"/>
      <c r="L180" s="9"/>
    </row>
    <row r="181" spans="1:256" ht="17.25" customHeight="1">
      <c r="A181" s="175"/>
      <c r="B181" s="5"/>
      <c r="C181" s="6"/>
      <c r="D181" s="7"/>
      <c r="E181" s="7"/>
      <c r="F181" s="7"/>
      <c r="G181" s="7"/>
      <c r="H181" s="4"/>
      <c r="L181" s="9"/>
      <c r="R181" s="1"/>
      <c r="T181" s="42"/>
      <c r="U181" s="114" t="s">
        <v>7</v>
      </c>
      <c r="V181" s="115" t="e">
        <f>#REF!+#REF!</f>
        <v>#REF!</v>
      </c>
      <c r="W181" s="117"/>
      <c r="X181" s="116" t="e">
        <f>#REF!</f>
        <v>#REF!</v>
      </c>
      <c r="Z181" s="1"/>
      <c r="AB181" s="42"/>
      <c r="AC181" s="114" t="s">
        <v>7</v>
      </c>
      <c r="AD181" s="115" t="e">
        <f>#REF!+#REF!</f>
        <v>#REF!</v>
      </c>
      <c r="AE181" s="117"/>
      <c r="AF181" s="116" t="e">
        <f>#REF!</f>
        <v>#REF!</v>
      </c>
      <c r="AH181" s="1"/>
      <c r="AJ181" s="42"/>
      <c r="AK181" s="114" t="s">
        <v>7</v>
      </c>
      <c r="AL181" s="115" t="e">
        <f>#REF!+#REF!</f>
        <v>#REF!</v>
      </c>
      <c r="AM181" s="117"/>
      <c r="AN181" s="116" t="e">
        <f>#REF!</f>
        <v>#REF!</v>
      </c>
      <c r="AP181" s="1"/>
      <c r="AR181" s="42"/>
      <c r="AS181" s="114" t="s">
        <v>7</v>
      </c>
      <c r="AT181" s="115" t="e">
        <f>#REF!+#REF!</f>
        <v>#REF!</v>
      </c>
      <c r="AU181" s="117"/>
      <c r="AV181" s="116" t="e">
        <f>#REF!</f>
        <v>#REF!</v>
      </c>
      <c r="AX181" s="1"/>
      <c r="AZ181" s="42"/>
      <c r="BA181" s="114" t="s">
        <v>7</v>
      </c>
      <c r="BB181" s="115" t="e">
        <f>#REF!+#REF!</f>
        <v>#REF!</v>
      </c>
      <c r="BC181" s="117"/>
      <c r="BD181" s="116" t="e">
        <f>#REF!</f>
        <v>#REF!</v>
      </c>
      <c r="BF181" s="1"/>
      <c r="BH181" s="42"/>
      <c r="BI181" s="114" t="s">
        <v>7</v>
      </c>
      <c r="BJ181" s="115" t="e">
        <f>#REF!+#REF!</f>
        <v>#REF!</v>
      </c>
      <c r="BK181" s="117"/>
      <c r="BL181" s="116" t="e">
        <f>#REF!</f>
        <v>#REF!</v>
      </c>
      <c r="BN181" s="1"/>
      <c r="BP181" s="42"/>
      <c r="BQ181" s="114" t="s">
        <v>7</v>
      </c>
      <c r="BR181" s="115" t="e">
        <f>#REF!+#REF!</f>
        <v>#REF!</v>
      </c>
      <c r="BS181" s="117"/>
      <c r="BT181" s="116" t="e">
        <f>#REF!</f>
        <v>#REF!</v>
      </c>
      <c r="BV181" s="1"/>
      <c r="BX181" s="42"/>
      <c r="BY181" s="114" t="s">
        <v>7</v>
      </c>
      <c r="BZ181" s="115" t="e">
        <f>#REF!+#REF!</f>
        <v>#REF!</v>
      </c>
      <c r="CA181" s="117"/>
      <c r="CB181" s="116" t="e">
        <f>#REF!</f>
        <v>#REF!</v>
      </c>
      <c r="CD181" s="1"/>
      <c r="CF181" s="42"/>
      <c r="CG181" s="114" t="s">
        <v>7</v>
      </c>
      <c r="CH181" s="115" t="e">
        <f>#REF!+#REF!</f>
        <v>#REF!</v>
      </c>
      <c r="CI181" s="117"/>
      <c r="CJ181" s="116" t="e">
        <f>#REF!</f>
        <v>#REF!</v>
      </c>
      <c r="CL181" s="1"/>
      <c r="CN181" s="42"/>
      <c r="CO181" s="114" t="s">
        <v>7</v>
      </c>
      <c r="CP181" s="115" t="e">
        <f>#REF!+#REF!</f>
        <v>#REF!</v>
      </c>
      <c r="CQ181" s="117"/>
      <c r="CR181" s="116" t="e">
        <f>#REF!</f>
        <v>#REF!</v>
      </c>
      <c r="CT181" s="1"/>
      <c r="CV181" s="42"/>
      <c r="CW181" s="114" t="s">
        <v>7</v>
      </c>
      <c r="CX181" s="115" t="e">
        <f>#REF!+#REF!</f>
        <v>#REF!</v>
      </c>
      <c r="CY181" s="117"/>
      <c r="CZ181" s="116" t="e">
        <f>#REF!</f>
        <v>#REF!</v>
      </c>
      <c r="DB181" s="1"/>
      <c r="DD181" s="42"/>
      <c r="DE181" s="114" t="s">
        <v>7</v>
      </c>
      <c r="DF181" s="115" t="e">
        <f>#REF!+#REF!</f>
        <v>#REF!</v>
      </c>
      <c r="DG181" s="117"/>
      <c r="DH181" s="116" t="e">
        <f>#REF!</f>
        <v>#REF!</v>
      </c>
      <c r="DJ181" s="1"/>
      <c r="DL181" s="42"/>
      <c r="DM181" s="114" t="s">
        <v>7</v>
      </c>
      <c r="DN181" s="115" t="e">
        <f>#REF!+#REF!</f>
        <v>#REF!</v>
      </c>
      <c r="DO181" s="117"/>
      <c r="DP181" s="116" t="e">
        <f>#REF!</f>
        <v>#REF!</v>
      </c>
      <c r="DR181" s="1"/>
      <c r="DT181" s="42"/>
      <c r="DU181" s="114" t="s">
        <v>7</v>
      </c>
      <c r="DV181" s="115" t="e">
        <f>#REF!+#REF!</f>
        <v>#REF!</v>
      </c>
      <c r="DW181" s="117"/>
      <c r="DX181" s="116" t="e">
        <f>#REF!</f>
        <v>#REF!</v>
      </c>
      <c r="DZ181" s="1"/>
      <c r="EB181" s="42"/>
      <c r="EC181" s="114" t="s">
        <v>7</v>
      </c>
      <c r="ED181" s="115" t="e">
        <f>#REF!+#REF!</f>
        <v>#REF!</v>
      </c>
      <c r="EE181" s="117"/>
      <c r="EF181" s="116" t="e">
        <f>#REF!</f>
        <v>#REF!</v>
      </c>
      <c r="EH181" s="1"/>
      <c r="EJ181" s="42"/>
      <c r="EK181" s="114" t="s">
        <v>7</v>
      </c>
      <c r="EL181" s="115" t="e">
        <f>#REF!+#REF!</f>
        <v>#REF!</v>
      </c>
      <c r="EM181" s="117"/>
      <c r="EN181" s="116" t="e">
        <f>#REF!</f>
        <v>#REF!</v>
      </c>
      <c r="EP181" s="1"/>
      <c r="ER181" s="42"/>
      <c r="ES181" s="114" t="s">
        <v>7</v>
      </c>
      <c r="ET181" s="115" t="e">
        <f>#REF!+#REF!</f>
        <v>#REF!</v>
      </c>
      <c r="EU181" s="117"/>
      <c r="EV181" s="116" t="e">
        <f>#REF!</f>
        <v>#REF!</v>
      </c>
      <c r="EX181" s="1"/>
      <c r="EZ181" s="42"/>
      <c r="FA181" s="114" t="s">
        <v>7</v>
      </c>
      <c r="FB181" s="115" t="e">
        <f>#REF!+#REF!</f>
        <v>#REF!</v>
      </c>
      <c r="FC181" s="117"/>
      <c r="FD181" s="116" t="e">
        <f>#REF!</f>
        <v>#REF!</v>
      </c>
      <c r="FF181" s="1"/>
      <c r="FH181" s="42"/>
      <c r="FI181" s="114" t="s">
        <v>7</v>
      </c>
      <c r="FJ181" s="115" t="e">
        <f>#REF!+#REF!</f>
        <v>#REF!</v>
      </c>
      <c r="FK181" s="117"/>
      <c r="FL181" s="116" t="e">
        <f>#REF!</f>
        <v>#REF!</v>
      </c>
      <c r="FN181" s="1"/>
      <c r="FP181" s="42"/>
      <c r="FQ181" s="114" t="s">
        <v>7</v>
      </c>
      <c r="FR181" s="115" t="e">
        <f>#REF!+#REF!</f>
        <v>#REF!</v>
      </c>
      <c r="FS181" s="117"/>
      <c r="FT181" s="116" t="e">
        <f>#REF!</f>
        <v>#REF!</v>
      </c>
      <c r="FV181" s="1"/>
      <c r="FX181" s="42"/>
      <c r="FY181" s="114" t="s">
        <v>7</v>
      </c>
      <c r="FZ181" s="115" t="e">
        <f>#REF!+#REF!</f>
        <v>#REF!</v>
      </c>
      <c r="GA181" s="117"/>
      <c r="GB181" s="116" t="e">
        <f>#REF!</f>
        <v>#REF!</v>
      </c>
      <c r="GD181" s="1"/>
      <c r="GF181" s="42"/>
      <c r="GG181" s="114" t="s">
        <v>7</v>
      </c>
      <c r="GH181" s="115" t="e">
        <f>#REF!+#REF!</f>
        <v>#REF!</v>
      </c>
      <c r="GI181" s="117"/>
      <c r="GJ181" s="116" t="e">
        <f>#REF!</f>
        <v>#REF!</v>
      </c>
      <c r="GL181" s="1"/>
      <c r="GN181" s="42"/>
      <c r="GO181" s="114" t="s">
        <v>7</v>
      </c>
      <c r="GP181" s="115" t="e">
        <f>#REF!+#REF!</f>
        <v>#REF!</v>
      </c>
      <c r="GQ181" s="117"/>
      <c r="GR181" s="116" t="e">
        <f>#REF!</f>
        <v>#REF!</v>
      </c>
      <c r="GT181" s="1"/>
      <c r="GV181" s="42"/>
      <c r="GW181" s="114" t="s">
        <v>7</v>
      </c>
      <c r="GX181" s="115" t="e">
        <f>#REF!+#REF!</f>
        <v>#REF!</v>
      </c>
      <c r="GY181" s="117"/>
      <c r="GZ181" s="116" t="e">
        <f>#REF!</f>
        <v>#REF!</v>
      </c>
      <c r="HB181" s="1"/>
      <c r="HD181" s="42"/>
      <c r="HE181" s="114" t="s">
        <v>7</v>
      </c>
      <c r="HF181" s="115" t="e">
        <f>#REF!+#REF!</f>
        <v>#REF!</v>
      </c>
      <c r="HG181" s="117"/>
      <c r="HH181" s="116" t="e">
        <f>#REF!</f>
        <v>#REF!</v>
      </c>
      <c r="HJ181" s="1"/>
      <c r="HL181" s="42"/>
      <c r="HM181" s="114" t="s">
        <v>7</v>
      </c>
      <c r="HN181" s="115" t="e">
        <f>#REF!+#REF!</f>
        <v>#REF!</v>
      </c>
      <c r="HO181" s="117"/>
      <c r="HP181" s="116" t="e">
        <f>#REF!</f>
        <v>#REF!</v>
      </c>
      <c r="HR181" s="1"/>
      <c r="HT181" s="42"/>
      <c r="HU181" s="114" t="s">
        <v>7</v>
      </c>
      <c r="HV181" s="115" t="e">
        <f>#REF!+#REF!</f>
        <v>#REF!</v>
      </c>
      <c r="HW181" s="117"/>
      <c r="HX181" s="116" t="e">
        <f>#REF!</f>
        <v>#REF!</v>
      </c>
      <c r="HZ181" s="1"/>
      <c r="IB181" s="42"/>
      <c r="IC181" s="114" t="s">
        <v>7</v>
      </c>
      <c r="ID181" s="115" t="e">
        <f>#REF!+#REF!</f>
        <v>#REF!</v>
      </c>
      <c r="IE181" s="117"/>
      <c r="IF181" s="116" t="e">
        <f>#REF!</f>
        <v>#REF!</v>
      </c>
      <c r="IH181" s="1"/>
      <c r="IJ181" s="42"/>
      <c r="IK181" s="114" t="s">
        <v>7</v>
      </c>
      <c r="IL181" s="115" t="e">
        <f>#REF!+#REF!</f>
        <v>#REF!</v>
      </c>
      <c r="IM181" s="117"/>
      <c r="IN181" s="116" t="e">
        <f>#REF!</f>
        <v>#REF!</v>
      </c>
      <c r="IP181" s="1"/>
      <c r="IR181" s="42"/>
      <c r="IS181" s="114" t="s">
        <v>7</v>
      </c>
      <c r="IT181" s="115" t="e">
        <f>#REF!+#REF!</f>
        <v>#REF!</v>
      </c>
      <c r="IU181" s="117"/>
      <c r="IV181" s="116" t="e">
        <f>#REF!</f>
        <v>#REF!</v>
      </c>
    </row>
    <row r="182" spans="2:12" ht="17.25" customHeight="1">
      <c r="B182" s="49" t="s">
        <v>48</v>
      </c>
      <c r="C182" s="243" t="s">
        <v>13</v>
      </c>
      <c r="D182" s="243"/>
      <c r="E182" s="243"/>
      <c r="F182" s="243"/>
      <c r="G182" s="243"/>
      <c r="H182" s="51">
        <f>H187+H192</f>
        <v>24300</v>
      </c>
      <c r="L182" s="9"/>
    </row>
    <row r="183" spans="2:12" ht="15">
      <c r="B183" s="30"/>
      <c r="C183" s="31"/>
      <c r="D183" s="31"/>
      <c r="E183" s="31"/>
      <c r="F183" s="31"/>
      <c r="G183" s="31"/>
      <c r="H183" s="32"/>
      <c r="I183" s="15"/>
      <c r="L183" s="9"/>
    </row>
    <row r="184" spans="2:8" ht="33" customHeight="1">
      <c r="B184" s="90" t="s">
        <v>21</v>
      </c>
      <c r="C184" s="248" t="s">
        <v>77</v>
      </c>
      <c r="D184" s="248"/>
      <c r="E184" s="248"/>
      <c r="F184" s="248"/>
      <c r="G184" s="248"/>
      <c r="H184" s="248"/>
    </row>
    <row r="185" spans="2:8" ht="17.25" customHeight="1">
      <c r="B185" s="42"/>
      <c r="C185" s="245" t="s">
        <v>137</v>
      </c>
      <c r="D185" s="246"/>
      <c r="E185" s="145" t="s">
        <v>5</v>
      </c>
      <c r="F185" s="140">
        <v>20000</v>
      </c>
      <c r="G185" s="98" t="s">
        <v>52</v>
      </c>
      <c r="H185" s="141">
        <v>23000</v>
      </c>
    </row>
    <row r="186" spans="2:8" ht="17.25" customHeight="1">
      <c r="B186" s="42"/>
      <c r="C186" s="42"/>
      <c r="D186" s="97"/>
      <c r="E186" s="145" t="s">
        <v>6</v>
      </c>
      <c r="F186" s="140">
        <v>3000</v>
      </c>
      <c r="G186" s="98"/>
      <c r="H186" s="141"/>
    </row>
    <row r="187" spans="1:8" ht="17.25" customHeight="1">
      <c r="A187" s="1"/>
      <c r="B187" s="42"/>
      <c r="C187" s="42"/>
      <c r="D187" s="42"/>
      <c r="E187" s="114" t="s">
        <v>7</v>
      </c>
      <c r="F187" s="142">
        <f>SUM(F185:F186)</f>
        <v>23000</v>
      </c>
      <c r="G187" s="143"/>
      <c r="H187" s="144">
        <f>SUM(H185:H186)</f>
        <v>23000</v>
      </c>
    </row>
    <row r="188" spans="2:14" ht="17.25" customHeight="1">
      <c r="B188" s="30"/>
      <c r="C188" s="31"/>
      <c r="D188" s="31"/>
      <c r="E188" s="31"/>
      <c r="F188" s="31"/>
      <c r="G188" s="31"/>
      <c r="H188" s="32"/>
      <c r="L188" s="22"/>
      <c r="M188" s="22"/>
      <c r="N188" s="22"/>
    </row>
    <row r="189" spans="2:14" ht="17.25" customHeight="1">
      <c r="B189" s="90" t="s">
        <v>22</v>
      </c>
      <c r="C189" s="248" t="s">
        <v>111</v>
      </c>
      <c r="D189" s="248"/>
      <c r="E189" s="248"/>
      <c r="F189" s="248"/>
      <c r="G189" s="248"/>
      <c r="H189" s="248"/>
      <c r="J189" s="22"/>
      <c r="K189" s="22"/>
      <c r="L189" s="22"/>
      <c r="M189" s="22"/>
      <c r="N189" s="22"/>
    </row>
    <row r="190" spans="2:14" ht="13.5" customHeight="1">
      <c r="B190" s="42"/>
      <c r="C190" s="245" t="s">
        <v>128</v>
      </c>
      <c r="D190" s="246"/>
      <c r="E190" s="145" t="s">
        <v>5</v>
      </c>
      <c r="F190" s="140">
        <v>1000</v>
      </c>
      <c r="G190" s="98" t="s">
        <v>52</v>
      </c>
      <c r="H190" s="141">
        <v>1300</v>
      </c>
      <c r="J190" s="22"/>
      <c r="K190" s="22"/>
      <c r="L190" s="22"/>
      <c r="M190" s="22"/>
      <c r="N190" s="22"/>
    </row>
    <row r="191" spans="2:16" ht="13.5" customHeight="1">
      <c r="B191" s="42"/>
      <c r="C191" s="42"/>
      <c r="D191" s="97"/>
      <c r="E191" s="145" t="s">
        <v>6</v>
      </c>
      <c r="F191" s="140">
        <v>300</v>
      </c>
      <c r="G191" s="98"/>
      <c r="H191" s="141"/>
      <c r="J191" s="22"/>
      <c r="K191" s="22"/>
      <c r="L191" s="175"/>
      <c r="M191" s="175"/>
      <c r="N191" s="175"/>
      <c r="O191" s="175"/>
      <c r="P191" s="175"/>
    </row>
    <row r="192" spans="1:16" ht="15">
      <c r="A192" s="1"/>
      <c r="B192" s="42"/>
      <c r="C192" s="42"/>
      <c r="D192" s="42"/>
      <c r="E192" s="114" t="s">
        <v>7</v>
      </c>
      <c r="F192" s="142">
        <f>SUM(F190:F191)</f>
        <v>1300</v>
      </c>
      <c r="G192" s="143"/>
      <c r="H192" s="144">
        <f>SUM(H190:H191)</f>
        <v>1300</v>
      </c>
      <c r="J192" s="175"/>
      <c r="K192" s="175"/>
      <c r="L192" s="233"/>
      <c r="M192" s="175"/>
      <c r="N192" s="175"/>
      <c r="O192" s="175"/>
      <c r="P192" s="175"/>
    </row>
    <row r="193" spans="2:16" ht="18.75" customHeight="1">
      <c r="B193" s="42"/>
      <c r="C193" s="42"/>
      <c r="D193" s="42"/>
      <c r="E193" s="45"/>
      <c r="F193" s="108"/>
      <c r="G193" s="109"/>
      <c r="H193" s="110"/>
      <c r="J193" s="175"/>
      <c r="K193" s="175"/>
      <c r="L193" s="233"/>
      <c r="M193" s="175"/>
      <c r="N193" s="175"/>
      <c r="O193" s="175"/>
      <c r="P193" s="175"/>
    </row>
    <row r="194" spans="2:11" ht="15">
      <c r="B194" s="74"/>
      <c r="C194" s="74"/>
      <c r="D194" s="74"/>
      <c r="E194" s="76"/>
      <c r="F194" s="86"/>
      <c r="G194" s="87"/>
      <c r="H194" s="88"/>
      <c r="I194" s="22"/>
      <c r="J194" s="175"/>
      <c r="K194" s="175"/>
    </row>
    <row r="195" spans="2:14" ht="15" customHeight="1">
      <c r="B195" s="49" t="s">
        <v>79</v>
      </c>
      <c r="C195" s="243" t="s">
        <v>49</v>
      </c>
      <c r="D195" s="243"/>
      <c r="E195" s="243"/>
      <c r="F195" s="243"/>
      <c r="G195" s="243"/>
      <c r="H195" s="51">
        <f>H200</f>
        <v>25000</v>
      </c>
      <c r="I195" s="22"/>
      <c r="L195" s="22"/>
      <c r="M195" s="22"/>
      <c r="N195" s="22"/>
    </row>
    <row r="196" spans="2:14" ht="21" customHeight="1">
      <c r="B196" s="74"/>
      <c r="C196" s="74"/>
      <c r="D196" s="74"/>
      <c r="E196" s="76"/>
      <c r="F196" s="86"/>
      <c r="G196" s="87"/>
      <c r="H196" s="88"/>
      <c r="I196" s="22"/>
      <c r="J196" s="22"/>
      <c r="K196" s="22"/>
      <c r="L196" s="22"/>
      <c r="M196" s="22"/>
      <c r="N196" s="22"/>
    </row>
    <row r="197" spans="1:16" s="175" customFormat="1" ht="35.25" customHeight="1">
      <c r="A197"/>
      <c r="B197" s="226" t="s">
        <v>21</v>
      </c>
      <c r="C197" s="247" t="s">
        <v>112</v>
      </c>
      <c r="D197" s="247"/>
      <c r="E197" s="247"/>
      <c r="F197" s="247"/>
      <c r="G197" s="247"/>
      <c r="H197" s="247"/>
      <c r="J197" s="22"/>
      <c r="K197" s="22"/>
      <c r="L197" s="22"/>
      <c r="M197" s="22"/>
      <c r="N197" s="22"/>
      <c r="O197"/>
      <c r="P197"/>
    </row>
    <row r="198" spans="2:16" s="175" customFormat="1" ht="17.25" customHeight="1">
      <c r="B198" s="226"/>
      <c r="C198" s="322" t="s">
        <v>136</v>
      </c>
      <c r="D198" s="323"/>
      <c r="E198" s="199" t="s">
        <v>4</v>
      </c>
      <c r="F198" s="232">
        <v>25000</v>
      </c>
      <c r="G198" s="216" t="s">
        <v>52</v>
      </c>
      <c r="H198" s="215">
        <v>0</v>
      </c>
      <c r="J198" s="22"/>
      <c r="K198" s="22"/>
      <c r="L198" s="22"/>
      <c r="M198" s="22"/>
      <c r="N198" s="22"/>
      <c r="O198"/>
      <c r="P198"/>
    </row>
    <row r="199" spans="2:16" s="175" customFormat="1" ht="17.25" customHeight="1">
      <c r="B199" s="226"/>
      <c r="C199" s="238"/>
      <c r="D199" s="240"/>
      <c r="E199" s="199"/>
      <c r="F199" s="232"/>
      <c r="G199" s="216" t="s">
        <v>173</v>
      </c>
      <c r="H199" s="215">
        <v>25000</v>
      </c>
      <c r="J199" s="22"/>
      <c r="K199" s="22"/>
      <c r="L199" s="22"/>
      <c r="M199" s="22"/>
      <c r="N199" s="22"/>
      <c r="O199"/>
      <c r="P199"/>
    </row>
    <row r="200" spans="2:16" s="175" customFormat="1" ht="13.5" customHeight="1">
      <c r="B200" s="226"/>
      <c r="C200" s="226"/>
      <c r="D200" s="226"/>
      <c r="E200" s="200" t="s">
        <v>7</v>
      </c>
      <c r="F200" s="234">
        <f>F198</f>
        <v>25000</v>
      </c>
      <c r="G200" s="235"/>
      <c r="H200" s="236">
        <v>25000</v>
      </c>
      <c r="J200" s="22"/>
      <c r="K200" s="22"/>
      <c r="L200"/>
      <c r="M200"/>
      <c r="N200"/>
      <c r="O200"/>
      <c r="P200"/>
    </row>
    <row r="201" spans="1:16" ht="29.25" customHeight="1">
      <c r="A201" s="175"/>
      <c r="B201" s="74"/>
      <c r="C201" s="74"/>
      <c r="D201" s="74"/>
      <c r="E201" s="76"/>
      <c r="F201" s="86"/>
      <c r="G201" s="87"/>
      <c r="H201" s="88"/>
      <c r="L201" s="1"/>
      <c r="M201" s="1"/>
      <c r="N201" s="1"/>
      <c r="O201" s="1"/>
      <c r="P201" s="1"/>
    </row>
    <row r="202" spans="2:11" ht="16.5" customHeight="1">
      <c r="B202" s="89" t="s">
        <v>81</v>
      </c>
      <c r="C202" s="296" t="s">
        <v>80</v>
      </c>
      <c r="D202" s="296"/>
      <c r="E202" s="296"/>
      <c r="F202" s="296"/>
      <c r="G202" s="296"/>
      <c r="H202" s="107">
        <f>H208+H212+H217+H222</f>
        <v>23270</v>
      </c>
      <c r="I202" s="22"/>
      <c r="J202" s="1"/>
      <c r="K202" s="1"/>
    </row>
    <row r="203" spans="2:14" ht="16.5" customHeight="1">
      <c r="B203" s="74"/>
      <c r="C203" s="74"/>
      <c r="D203" s="74"/>
      <c r="E203" s="76"/>
      <c r="F203" s="86"/>
      <c r="G203" s="87"/>
      <c r="H203" s="106"/>
      <c r="I203" s="22"/>
      <c r="L203" s="22"/>
      <c r="M203" s="22"/>
      <c r="N203" s="22"/>
    </row>
    <row r="204" spans="2:14" ht="16.5" customHeight="1">
      <c r="B204" s="42" t="s">
        <v>21</v>
      </c>
      <c r="C204" s="251" t="s">
        <v>113</v>
      </c>
      <c r="D204" s="251"/>
      <c r="E204" s="251"/>
      <c r="F204" s="251"/>
      <c r="G204" s="251"/>
      <c r="H204" s="251"/>
      <c r="I204" s="22"/>
      <c r="J204" s="22"/>
      <c r="K204" s="22"/>
      <c r="L204" s="22"/>
      <c r="M204" s="22"/>
      <c r="N204" s="22"/>
    </row>
    <row r="205" spans="2:11" ht="16.5" customHeight="1">
      <c r="B205" s="42"/>
      <c r="C205" s="245" t="s">
        <v>123</v>
      </c>
      <c r="D205" s="246"/>
      <c r="E205" s="122" t="s">
        <v>71</v>
      </c>
      <c r="F205" s="141">
        <v>2000</v>
      </c>
      <c r="G205" s="98" t="s">
        <v>52</v>
      </c>
      <c r="H205" s="141">
        <v>13270</v>
      </c>
      <c r="I205" s="22"/>
      <c r="J205" s="22"/>
      <c r="K205" s="22"/>
    </row>
    <row r="206" spans="2:16" ht="13.5" customHeight="1">
      <c r="B206" s="42"/>
      <c r="C206" s="100"/>
      <c r="D206" s="100"/>
      <c r="E206" s="146" t="s">
        <v>74</v>
      </c>
      <c r="F206" s="141">
        <v>10270</v>
      </c>
      <c r="G206" s="146"/>
      <c r="H206" s="98"/>
      <c r="L206" s="1"/>
      <c r="M206" s="1"/>
      <c r="N206" s="1"/>
      <c r="O206" s="1"/>
      <c r="P206" s="1"/>
    </row>
    <row r="207" spans="1:16" s="1" customFormat="1" ht="17.25" customHeight="1">
      <c r="A207"/>
      <c r="B207" s="42"/>
      <c r="C207" s="100"/>
      <c r="D207" s="100"/>
      <c r="E207" s="146" t="s">
        <v>6</v>
      </c>
      <c r="F207" s="141">
        <v>1000</v>
      </c>
      <c r="G207" s="146"/>
      <c r="H207" s="141"/>
      <c r="L207"/>
      <c r="M207"/>
      <c r="N207"/>
      <c r="O207"/>
      <c r="P207"/>
    </row>
    <row r="208" spans="2:8" ht="13.5" customHeight="1">
      <c r="B208" s="42"/>
      <c r="C208" s="100"/>
      <c r="D208" s="100"/>
      <c r="E208" s="119" t="s">
        <v>7</v>
      </c>
      <c r="F208" s="144">
        <f>F205+F206+F207</f>
        <v>13270</v>
      </c>
      <c r="G208" s="119"/>
      <c r="H208" s="144">
        <f>H205</f>
        <v>13270</v>
      </c>
    </row>
    <row r="209" spans="3:9" ht="16.5" customHeight="1">
      <c r="C209" s="27"/>
      <c r="D209" s="28"/>
      <c r="E209" s="33"/>
      <c r="F209" s="35"/>
      <c r="G209" s="33"/>
      <c r="H209" s="35"/>
      <c r="I209" s="22"/>
    </row>
    <row r="210" spans="2:9" ht="16.5" customHeight="1">
      <c r="B210" s="90" t="s">
        <v>22</v>
      </c>
      <c r="C210" s="248" t="s">
        <v>159</v>
      </c>
      <c r="D210" s="248"/>
      <c r="E210" s="248"/>
      <c r="F210" s="248"/>
      <c r="G210" s="248"/>
      <c r="H210" s="248"/>
      <c r="I210" s="22"/>
    </row>
    <row r="211" spans="2:8" ht="13.5" customHeight="1">
      <c r="B211" s="42"/>
      <c r="C211" s="302" t="s">
        <v>118</v>
      </c>
      <c r="D211" s="303"/>
      <c r="E211" s="125" t="s">
        <v>99</v>
      </c>
      <c r="F211" s="126">
        <v>7000</v>
      </c>
      <c r="G211" s="101" t="s">
        <v>52</v>
      </c>
      <c r="H211" s="126">
        <v>7000</v>
      </c>
    </row>
    <row r="212" spans="1:16" s="1" customFormat="1" ht="17.25" customHeight="1">
      <c r="A212"/>
      <c r="B212" s="42"/>
      <c r="C212" s="103"/>
      <c r="D212" s="42"/>
      <c r="E212" s="128" t="s">
        <v>7</v>
      </c>
      <c r="F212" s="129">
        <f>F211</f>
        <v>7000</v>
      </c>
      <c r="G212" s="128"/>
      <c r="H212" s="147">
        <f>H211</f>
        <v>7000</v>
      </c>
      <c r="J212"/>
      <c r="K212"/>
      <c r="L212"/>
      <c r="M212"/>
      <c r="N212"/>
      <c r="O212"/>
      <c r="P212"/>
    </row>
    <row r="213" spans="1:8" ht="13.5" customHeight="1">
      <c r="A213" s="1"/>
      <c r="C213" s="29"/>
      <c r="D213" s="28"/>
      <c r="E213" s="33"/>
      <c r="F213" s="35"/>
      <c r="G213" s="33"/>
      <c r="H213" s="36"/>
    </row>
    <row r="214" spans="2:8" ht="18.75" customHeight="1">
      <c r="B214" s="90"/>
      <c r="C214" s="248"/>
      <c r="D214" s="248"/>
      <c r="E214" s="248"/>
      <c r="F214" s="248"/>
      <c r="G214" s="248"/>
      <c r="H214" s="248"/>
    </row>
    <row r="215" spans="2:8" ht="15">
      <c r="B215" s="42"/>
      <c r="C215" s="302"/>
      <c r="D215" s="303"/>
      <c r="E215" s="125"/>
      <c r="F215" s="126"/>
      <c r="G215" s="101"/>
      <c r="H215" s="148"/>
    </row>
    <row r="216" spans="2:8" ht="15" customHeight="1">
      <c r="B216" s="42"/>
      <c r="C216" s="103"/>
      <c r="D216" s="102"/>
      <c r="E216" s="125"/>
      <c r="F216" s="126"/>
      <c r="G216" s="101"/>
      <c r="H216" s="148"/>
    </row>
    <row r="217" spans="2:8" ht="15">
      <c r="B217" s="42"/>
      <c r="C217" s="103"/>
      <c r="D217" s="42"/>
      <c r="E217" s="128"/>
      <c r="F217" s="129"/>
      <c r="G217" s="128"/>
      <c r="H217" s="147"/>
    </row>
    <row r="218" spans="3:8" ht="15">
      <c r="C218" s="29"/>
      <c r="D218" s="28"/>
      <c r="E218" s="33"/>
      <c r="F218" s="35"/>
      <c r="G218" s="33"/>
      <c r="H218" s="36"/>
    </row>
    <row r="219" spans="2:8" ht="15" customHeight="1">
      <c r="B219" s="90" t="s">
        <v>24</v>
      </c>
      <c r="C219" s="248" t="s">
        <v>114</v>
      </c>
      <c r="D219" s="248"/>
      <c r="E219" s="248"/>
      <c r="F219" s="248"/>
      <c r="G219" s="248"/>
      <c r="H219" s="248"/>
    </row>
    <row r="220" spans="2:8" ht="15">
      <c r="B220" s="42"/>
      <c r="C220" s="302" t="s">
        <v>131</v>
      </c>
      <c r="D220" s="303"/>
      <c r="E220" s="125" t="s">
        <v>5</v>
      </c>
      <c r="F220" s="126">
        <v>3000</v>
      </c>
      <c r="G220" s="101" t="s">
        <v>61</v>
      </c>
      <c r="H220" s="148">
        <v>0</v>
      </c>
    </row>
    <row r="221" spans="2:8" ht="15">
      <c r="B221" s="42"/>
      <c r="C221" s="103"/>
      <c r="D221" s="102"/>
      <c r="E221" s="125" t="s">
        <v>6</v>
      </c>
      <c r="F221" s="126">
        <v>0</v>
      </c>
      <c r="G221" s="101" t="s">
        <v>173</v>
      </c>
      <c r="H221" s="148">
        <v>3000</v>
      </c>
    </row>
    <row r="222" spans="2:8" ht="15">
      <c r="B222" s="42"/>
      <c r="C222" s="103"/>
      <c r="D222" s="42"/>
      <c r="E222" s="128" t="s">
        <v>7</v>
      </c>
      <c r="F222" s="129">
        <f>F220+F221</f>
        <v>3000</v>
      </c>
      <c r="G222" s="128"/>
      <c r="H222" s="147">
        <f>H221+H220</f>
        <v>3000</v>
      </c>
    </row>
    <row r="223" spans="2:8" ht="15">
      <c r="B223" s="42"/>
      <c r="C223" s="104"/>
      <c r="D223" s="104"/>
      <c r="E223" s="111"/>
      <c r="F223" s="110"/>
      <c r="G223" s="111"/>
      <c r="H223" s="110"/>
    </row>
    <row r="224" spans="5:8" ht="15">
      <c r="E224" s="23"/>
      <c r="F224" s="24"/>
      <c r="G224" s="25"/>
      <c r="H224" s="26"/>
    </row>
    <row r="225" spans="2:8" ht="15" customHeight="1">
      <c r="B225" s="55" t="s">
        <v>58</v>
      </c>
      <c r="C225" s="249" t="s">
        <v>59</v>
      </c>
      <c r="D225" s="249"/>
      <c r="E225" s="249"/>
      <c r="F225" s="249"/>
      <c r="G225" s="249"/>
      <c r="H225" s="250"/>
    </row>
    <row r="226" spans="2:16" ht="15">
      <c r="B226" s="57"/>
      <c r="C226" s="58"/>
      <c r="D226" s="59"/>
      <c r="E226" s="59"/>
      <c r="F226" s="59"/>
      <c r="G226" s="60" t="s">
        <v>7</v>
      </c>
      <c r="H226" s="61">
        <f>H228</f>
        <v>15000</v>
      </c>
      <c r="L226" s="1"/>
      <c r="M226" s="1"/>
      <c r="N226" s="1"/>
      <c r="O226" s="1"/>
      <c r="P226" s="1"/>
    </row>
    <row r="227" spans="2:11" ht="51.75">
      <c r="B227" s="8"/>
      <c r="C227" s="8"/>
      <c r="E227" s="52" t="s">
        <v>51</v>
      </c>
      <c r="F227" s="53" t="s">
        <v>168</v>
      </c>
      <c r="G227" s="271" t="s">
        <v>8</v>
      </c>
      <c r="H227" s="272"/>
      <c r="J227" s="1"/>
      <c r="K227" s="1"/>
    </row>
    <row r="228" spans="2:8" ht="15" customHeight="1">
      <c r="B228" s="49" t="s">
        <v>60</v>
      </c>
      <c r="C228" s="243" t="s">
        <v>54</v>
      </c>
      <c r="D228" s="243"/>
      <c r="E228" s="243"/>
      <c r="F228" s="243"/>
      <c r="G228" s="243"/>
      <c r="H228" s="51">
        <f>H233</f>
        <v>15000</v>
      </c>
    </row>
    <row r="229" spans="2:9" ht="15">
      <c r="B229" s="16"/>
      <c r="C229" s="29"/>
      <c r="D229" s="28"/>
      <c r="E229" s="28"/>
      <c r="F229" s="28"/>
      <c r="G229" s="28"/>
      <c r="H229" s="28"/>
      <c r="I229" s="28"/>
    </row>
    <row r="230" spans="1:9" ht="15" customHeight="1">
      <c r="A230" s="54"/>
      <c r="B230" s="90" t="s">
        <v>21</v>
      </c>
      <c r="C230" s="248" t="s">
        <v>109</v>
      </c>
      <c r="D230" s="248"/>
      <c r="E230" s="248"/>
      <c r="F230" s="248"/>
      <c r="G230" s="248"/>
      <c r="H230" s="248"/>
      <c r="I230" s="28"/>
    </row>
    <row r="231" spans="1:9" ht="15">
      <c r="A231" s="56"/>
      <c r="B231" s="85"/>
      <c r="C231" s="301" t="s">
        <v>116</v>
      </c>
      <c r="D231" s="242"/>
      <c r="E231" s="125" t="s">
        <v>5</v>
      </c>
      <c r="F231" s="126">
        <v>15000</v>
      </c>
      <c r="G231" s="101" t="s">
        <v>52</v>
      </c>
      <c r="H231" s="126">
        <f>F233-H232</f>
        <v>15000</v>
      </c>
      <c r="I231" s="28"/>
    </row>
    <row r="232" spans="1:16" s="1" customFormat="1" ht="17.25" customHeight="1">
      <c r="A232"/>
      <c r="B232" s="74"/>
      <c r="C232" s="79"/>
      <c r="D232" s="80"/>
      <c r="E232" s="125" t="s">
        <v>6</v>
      </c>
      <c r="F232" s="126">
        <v>0</v>
      </c>
      <c r="G232" s="101" t="s">
        <v>97</v>
      </c>
      <c r="H232" s="126">
        <v>0</v>
      </c>
      <c r="J232"/>
      <c r="K232"/>
      <c r="L232"/>
      <c r="M232"/>
      <c r="N232"/>
      <c r="O232"/>
      <c r="P232"/>
    </row>
    <row r="233" spans="1:9" ht="15">
      <c r="A233" s="1"/>
      <c r="B233" s="74"/>
      <c r="C233" s="79"/>
      <c r="D233" s="74"/>
      <c r="E233" s="128" t="s">
        <v>7</v>
      </c>
      <c r="F233" s="129">
        <f>F232+F231</f>
        <v>15000</v>
      </c>
      <c r="G233" s="128"/>
      <c r="H233" s="129">
        <f>H231+H232</f>
        <v>15000</v>
      </c>
      <c r="I233" s="28"/>
    </row>
    <row r="234" spans="2:8" ht="18.75" customHeight="1">
      <c r="B234" s="16"/>
      <c r="C234" s="29"/>
      <c r="D234" s="28"/>
      <c r="E234" s="28"/>
      <c r="F234" s="28"/>
      <c r="G234" s="28"/>
      <c r="H234" s="28"/>
    </row>
    <row r="235" spans="1:9" ht="15" customHeight="1">
      <c r="A235" s="54"/>
      <c r="C235" s="27"/>
      <c r="D235" s="28"/>
      <c r="E235" s="33"/>
      <c r="F235" s="35"/>
      <c r="G235" s="33"/>
      <c r="H235" s="35"/>
      <c r="I235" s="28"/>
    </row>
    <row r="236" spans="3:9" ht="15.75" thickBot="1">
      <c r="C236" s="27"/>
      <c r="D236" s="28"/>
      <c r="E236" s="33"/>
      <c r="F236" s="35"/>
      <c r="G236" s="33"/>
      <c r="H236" s="35"/>
      <c r="I236" s="28"/>
    </row>
    <row r="237" spans="2:9" ht="19.5" thickBot="1">
      <c r="B237" s="65" t="s">
        <v>28</v>
      </c>
      <c r="C237" s="66"/>
      <c r="D237" s="67"/>
      <c r="E237" s="67"/>
      <c r="F237" s="67"/>
      <c r="G237" s="68"/>
      <c r="H237" s="69">
        <f>H231+H220+H211+H205+H198+H190+H185+H176+H169+H164+H160+H155+H150+H145+H139+H133+H127+H118+H106+H100+H88+H82+H74+H69+H64+H58+H50+H47+H40+H35+H94</f>
        <v>928550</v>
      </c>
      <c r="I237" s="28"/>
    </row>
    <row r="238" spans="2:9" ht="15">
      <c r="B238" s="5"/>
      <c r="C238" s="11"/>
      <c r="D238" s="12"/>
      <c r="E238" s="12"/>
      <c r="F238" s="12"/>
      <c r="G238" s="12"/>
      <c r="H238" s="4"/>
      <c r="I238" s="28"/>
    </row>
    <row r="239" spans="2:8" ht="18.75" customHeight="1">
      <c r="B239" s="300" t="s">
        <v>25</v>
      </c>
      <c r="C239" s="300"/>
      <c r="D239" s="300"/>
      <c r="E239" s="300"/>
      <c r="F239" s="300"/>
      <c r="G239" s="300"/>
      <c r="H239" s="300"/>
    </row>
    <row r="240" spans="2:16" ht="15">
      <c r="B240" s="13"/>
      <c r="C240" s="13"/>
      <c r="D240" s="13"/>
      <c r="E240" s="13"/>
      <c r="F240" s="13"/>
      <c r="G240" s="13"/>
      <c r="H240" s="13"/>
      <c r="I240" s="28"/>
      <c r="L240" s="46"/>
      <c r="M240" s="46"/>
      <c r="N240" s="46"/>
      <c r="O240" s="46"/>
      <c r="P240" s="46"/>
    </row>
    <row r="241" spans="2:16" ht="36" customHeight="1" thickBot="1">
      <c r="B241" s="259" t="s">
        <v>169</v>
      </c>
      <c r="C241" s="259"/>
      <c r="D241" s="259"/>
      <c r="E241" s="259"/>
      <c r="F241" s="259"/>
      <c r="G241" s="259"/>
      <c r="H241" s="259"/>
      <c r="I241" s="28"/>
      <c r="J241" s="46"/>
      <c r="K241" s="46"/>
      <c r="L241" s="46"/>
      <c r="M241" s="46"/>
      <c r="N241" s="46"/>
      <c r="O241" s="46"/>
      <c r="P241" s="46"/>
    </row>
    <row r="242" spans="1:11" ht="19.5" thickBot="1">
      <c r="A242" s="64"/>
      <c r="B242" s="149"/>
      <c r="C242" s="149"/>
      <c r="D242" s="149"/>
      <c r="E242" s="149"/>
      <c r="F242" s="149"/>
      <c r="G242" s="149"/>
      <c r="H242" s="149"/>
      <c r="I242" s="28"/>
      <c r="J242" s="46"/>
      <c r="K242" s="46"/>
    </row>
    <row r="243" spans="2:16" ht="15">
      <c r="B243" s="10"/>
      <c r="C243" s="297" t="s">
        <v>26</v>
      </c>
      <c r="D243" s="298"/>
      <c r="E243" s="298"/>
      <c r="F243" s="299"/>
      <c r="G243" s="150">
        <v>10000</v>
      </c>
      <c r="H243" s="10"/>
      <c r="K243" s="9"/>
      <c r="L243" s="1"/>
      <c r="M243" s="1"/>
      <c r="N243" s="1"/>
      <c r="O243" s="1"/>
      <c r="P243" s="1"/>
    </row>
    <row r="244" spans="2:11" ht="15">
      <c r="B244" s="10"/>
      <c r="C244" s="283" t="s">
        <v>62</v>
      </c>
      <c r="D244" s="284"/>
      <c r="E244" s="284"/>
      <c r="F244" s="285"/>
      <c r="G244" s="151">
        <v>2200</v>
      </c>
      <c r="H244" s="10"/>
      <c r="J244" s="1"/>
      <c r="K244" s="1"/>
    </row>
    <row r="245" spans="2:16" ht="15">
      <c r="B245" s="10"/>
      <c r="C245" s="152" t="s">
        <v>88</v>
      </c>
      <c r="D245" s="153"/>
      <c r="E245" s="154"/>
      <c r="F245" s="155"/>
      <c r="G245" s="151">
        <v>31100</v>
      </c>
      <c r="H245" s="10"/>
      <c r="L245" s="46"/>
      <c r="M245" s="46"/>
      <c r="N245" s="46"/>
      <c r="O245" s="46"/>
      <c r="P245" s="46"/>
    </row>
    <row r="246" spans="1:8" s="46" customFormat="1" ht="15" customHeight="1">
      <c r="A246"/>
      <c r="B246" s="182"/>
      <c r="C246" s="287" t="s">
        <v>178</v>
      </c>
      <c r="D246" s="288"/>
      <c r="E246" s="288"/>
      <c r="F246" s="289"/>
      <c r="G246" s="183">
        <f>SUM(H51,H65,H83,H89,H107+H134+H165+H199+H221)</f>
        <v>1719200</v>
      </c>
      <c r="H246" s="182"/>
    </row>
    <row r="247" spans="1:16" s="46" customFormat="1" ht="19.5" customHeight="1">
      <c r="A247" s="182"/>
      <c r="B247" s="10"/>
      <c r="C247" s="283" t="s">
        <v>66</v>
      </c>
      <c r="D247" s="284"/>
      <c r="E247" s="284"/>
      <c r="F247" s="285"/>
      <c r="G247" s="151">
        <f>H237</f>
        <v>928550</v>
      </c>
      <c r="H247" s="10"/>
      <c r="L247"/>
      <c r="M247"/>
      <c r="N247"/>
      <c r="O247"/>
      <c r="P247"/>
    </row>
    <row r="248" spans="2:16" ht="20.25" customHeight="1" thickBot="1">
      <c r="B248" s="10"/>
      <c r="C248" s="280" t="s">
        <v>7</v>
      </c>
      <c r="D248" s="281"/>
      <c r="E248" s="281"/>
      <c r="F248" s="282"/>
      <c r="G248" s="156">
        <f>SUM(G243:G247)</f>
        <v>2691050</v>
      </c>
      <c r="H248" s="38"/>
      <c r="K248" s="9"/>
      <c r="L248" s="1"/>
      <c r="M248" s="1"/>
      <c r="N248" s="1"/>
      <c r="O248" s="1"/>
      <c r="P248" s="1"/>
    </row>
    <row r="249" spans="1:16" s="1" customFormat="1" ht="26.25" customHeight="1">
      <c r="A249"/>
      <c r="B249" s="10"/>
      <c r="C249" s="10"/>
      <c r="D249" s="10"/>
      <c r="E249" s="10"/>
      <c r="F249" s="10"/>
      <c r="G249" s="10"/>
      <c r="H249" s="10"/>
      <c r="L249"/>
      <c r="M249"/>
      <c r="N249"/>
      <c r="O249"/>
      <c r="P249"/>
    </row>
    <row r="250" spans="2:9" ht="15">
      <c r="B250" s="286" t="s">
        <v>27</v>
      </c>
      <c r="C250" s="286"/>
      <c r="D250" s="286"/>
      <c r="E250" s="286"/>
      <c r="F250" s="286"/>
      <c r="G250" s="286"/>
      <c r="H250" s="286"/>
      <c r="I250" s="28"/>
    </row>
    <row r="251" spans="1:16" s="46" customFormat="1" ht="15" customHeight="1">
      <c r="A251"/>
      <c r="B251" s="279" t="s">
        <v>170</v>
      </c>
      <c r="C251" s="279"/>
      <c r="D251" s="279"/>
      <c r="E251" s="279"/>
      <c r="F251" s="279"/>
      <c r="G251" s="279"/>
      <c r="H251" s="279"/>
      <c r="J251"/>
      <c r="K251"/>
      <c r="L251"/>
      <c r="M251"/>
      <c r="N251"/>
      <c r="O251"/>
      <c r="P251"/>
    </row>
    <row r="252" spans="1:16" s="46" customFormat="1" ht="19.5" customHeight="1">
      <c r="A252"/>
      <c r="B252" s="14"/>
      <c r="C252" s="14"/>
      <c r="D252" s="14"/>
      <c r="E252" s="14"/>
      <c r="F252" s="14"/>
      <c r="G252" s="14"/>
      <c r="H252" s="14"/>
      <c r="J252"/>
      <c r="K252"/>
      <c r="L252"/>
      <c r="M252"/>
      <c r="N252"/>
      <c r="O252"/>
      <c r="P252"/>
    </row>
    <row r="253" spans="2:8" ht="16.5" customHeight="1">
      <c r="B253" s="14"/>
      <c r="C253" s="14"/>
      <c r="D253" s="14"/>
      <c r="E253" s="14"/>
      <c r="F253" s="14"/>
      <c r="G253" s="14"/>
      <c r="H253" s="14"/>
    </row>
    <row r="254" spans="1:16" s="1" customFormat="1" ht="16.5" customHeight="1">
      <c r="A254"/>
      <c r="B254" s="14"/>
      <c r="C254" s="14"/>
      <c r="D254" s="14"/>
      <c r="E254" s="14"/>
      <c r="F254" s="14"/>
      <c r="G254" s="14"/>
      <c r="H254" s="14"/>
      <c r="J254"/>
      <c r="K254"/>
      <c r="L254"/>
      <c r="M254"/>
      <c r="N254"/>
      <c r="O254"/>
      <c r="P254"/>
    </row>
    <row r="255" spans="1:9" ht="15.75">
      <c r="A255" s="14"/>
      <c r="B255" s="14"/>
      <c r="C255" s="14"/>
      <c r="D255" s="14"/>
      <c r="E255" s="14"/>
      <c r="F255" s="14"/>
      <c r="G255" s="14"/>
      <c r="H255" s="14"/>
      <c r="I255" s="28"/>
    </row>
    <row r="256" spans="1:16" ht="18.75" customHeight="1">
      <c r="A256" s="14"/>
      <c r="B256" s="14"/>
      <c r="C256" s="14"/>
      <c r="D256" s="14"/>
      <c r="E256" s="14"/>
      <c r="F256" s="278"/>
      <c r="G256" s="278"/>
      <c r="H256" s="279"/>
      <c r="L256" s="48"/>
      <c r="M256" s="48"/>
      <c r="N256" s="48"/>
      <c r="O256" s="48"/>
      <c r="P256" s="48"/>
    </row>
    <row r="257" spans="1:11" ht="18.75">
      <c r="A257" s="14"/>
      <c r="B257" s="14"/>
      <c r="C257" s="14"/>
      <c r="D257" s="14"/>
      <c r="E257" s="14"/>
      <c r="F257" s="278" t="s">
        <v>63</v>
      </c>
      <c r="G257" s="278"/>
      <c r="H257" s="279"/>
      <c r="I257" s="28"/>
      <c r="J257" s="48"/>
      <c r="K257" s="48"/>
    </row>
    <row r="258" spans="1:9" ht="15.75">
      <c r="A258" s="14"/>
      <c r="B258" s="14"/>
      <c r="C258" s="14"/>
      <c r="D258" s="14"/>
      <c r="E258" s="14"/>
      <c r="F258" s="14"/>
      <c r="G258" s="14" t="s">
        <v>171</v>
      </c>
      <c r="H258" s="14"/>
      <c r="I258" s="28"/>
    </row>
    <row r="259" spans="1:9" ht="15.75">
      <c r="A259" s="14"/>
      <c r="B259" s="14"/>
      <c r="C259" s="14"/>
      <c r="D259" s="14"/>
      <c r="E259" s="14"/>
      <c r="F259" s="278"/>
      <c r="G259" s="278"/>
      <c r="H259" s="279"/>
      <c r="I259" s="28"/>
    </row>
    <row r="260" spans="1:16" ht="15.75">
      <c r="A260" s="14"/>
      <c r="I260" s="28"/>
      <c r="L260" s="169"/>
      <c r="M260" s="169"/>
      <c r="N260" s="169"/>
      <c r="O260" s="169"/>
      <c r="P260" s="169"/>
    </row>
    <row r="261" spans="1:11" ht="13.5" customHeight="1">
      <c r="A261" s="14"/>
      <c r="I261" s="34"/>
      <c r="J261" s="169"/>
      <c r="K261" s="169"/>
    </row>
    <row r="262" spans="1:16" s="48" customFormat="1" ht="33" customHeight="1">
      <c r="A262" s="14"/>
      <c r="B262"/>
      <c r="C262"/>
      <c r="D262"/>
      <c r="E262"/>
      <c r="F262"/>
      <c r="G262"/>
      <c r="H262"/>
      <c r="J262"/>
      <c r="K262"/>
      <c r="L262"/>
      <c r="M262"/>
      <c r="N262"/>
      <c r="O262"/>
      <c r="P262"/>
    </row>
    <row r="263" spans="1:8" ht="13.5" customHeight="1">
      <c r="A263" s="14"/>
      <c r="B263" s="14"/>
      <c r="C263" s="14"/>
      <c r="D263" s="14"/>
      <c r="E263" s="14"/>
      <c r="F263" s="14"/>
      <c r="G263" s="14"/>
      <c r="H263" s="14"/>
    </row>
    <row r="264" spans="1:16" ht="15.75" customHeight="1">
      <c r="A264" s="14"/>
      <c r="B264" s="277" t="s">
        <v>29</v>
      </c>
      <c r="C264" s="277"/>
      <c r="D264" s="277"/>
      <c r="E264" s="277"/>
      <c r="F264" s="277"/>
      <c r="G264" s="277"/>
      <c r="H264" s="277"/>
      <c r="L264" s="182"/>
      <c r="M264" s="182"/>
      <c r="N264" s="182"/>
      <c r="O264" s="182"/>
      <c r="P264" s="182"/>
    </row>
    <row r="265" spans="2:11" ht="15" customHeight="1">
      <c r="B265" s="261" t="s">
        <v>172</v>
      </c>
      <c r="C265" s="261"/>
      <c r="D265" s="261"/>
      <c r="E265" s="261"/>
      <c r="F265" s="261"/>
      <c r="G265" s="261"/>
      <c r="H265" s="261"/>
      <c r="J265" s="182"/>
      <c r="K265" s="182"/>
    </row>
    <row r="266" spans="1:16" s="169" customFormat="1" ht="17.25" customHeight="1">
      <c r="A266"/>
      <c r="B266" s="261"/>
      <c r="C266" s="261"/>
      <c r="D266" s="261"/>
      <c r="E266" s="261"/>
      <c r="F266" s="261"/>
      <c r="G266" s="261"/>
      <c r="H266" s="261"/>
      <c r="J266"/>
      <c r="K266"/>
      <c r="L266"/>
      <c r="M266"/>
      <c r="N266"/>
      <c r="O266"/>
      <c r="P266"/>
    </row>
    <row r="267" spans="2:8" ht="14.25" customHeight="1">
      <c r="B267" s="252" t="s">
        <v>67</v>
      </c>
      <c r="C267" s="252"/>
      <c r="D267" s="252"/>
      <c r="E267" s="252"/>
      <c r="F267" s="252"/>
      <c r="G267" s="252"/>
      <c r="H267" s="252"/>
    </row>
    <row r="268" spans="1:8" ht="16.5" customHeight="1">
      <c r="A268" s="14"/>
      <c r="B268" s="253" t="s">
        <v>68</v>
      </c>
      <c r="C268" s="253"/>
      <c r="D268" s="253"/>
      <c r="E268" s="253"/>
      <c r="F268" s="253"/>
      <c r="G268" s="253"/>
      <c r="H268" s="253"/>
    </row>
    <row r="269" spans="1:8" ht="16.5" customHeight="1">
      <c r="A269" s="14"/>
      <c r="B269" s="253" t="s">
        <v>30</v>
      </c>
      <c r="C269" s="253"/>
      <c r="D269" s="253"/>
      <c r="E269" s="253"/>
      <c r="F269" s="253"/>
      <c r="G269" s="253"/>
      <c r="H269" s="253"/>
    </row>
    <row r="270" spans="1:16" s="182" customFormat="1" ht="32.25" customHeight="1">
      <c r="A270" s="14"/>
      <c r="B270" s="10"/>
      <c r="C270" s="10"/>
      <c r="D270" s="10"/>
      <c r="E270" s="10"/>
      <c r="F270" s="10"/>
      <c r="G270" s="10"/>
      <c r="H270" s="10"/>
      <c r="J270"/>
      <c r="K270"/>
      <c r="L270"/>
      <c r="M270"/>
      <c r="N270"/>
      <c r="O270"/>
      <c r="P270"/>
    </row>
    <row r="271" spans="1:8" ht="15.75" customHeight="1">
      <c r="A271" s="14"/>
      <c r="B271" s="262" t="s">
        <v>65</v>
      </c>
      <c r="C271" s="262"/>
      <c r="D271" s="262"/>
      <c r="E271" s="262"/>
      <c r="F271" s="262"/>
      <c r="G271" s="262"/>
      <c r="H271" s="262"/>
    </row>
    <row r="272" spans="1:16" ht="15.75" customHeight="1">
      <c r="A272" s="14"/>
      <c r="B272" s="262" t="s">
        <v>31</v>
      </c>
      <c r="C272" s="262"/>
      <c r="D272" s="262"/>
      <c r="E272" s="262"/>
      <c r="F272" s="262"/>
      <c r="G272" s="262"/>
      <c r="H272" s="10"/>
      <c r="L272" s="14"/>
      <c r="M272" s="14"/>
      <c r="N272" s="14"/>
      <c r="O272" s="14"/>
      <c r="P272" s="14"/>
    </row>
    <row r="273" spans="1:16" ht="30" customHeight="1">
      <c r="A273" s="14"/>
      <c r="B273" s="262" t="s">
        <v>32</v>
      </c>
      <c r="C273" s="262"/>
      <c r="D273" s="262"/>
      <c r="E273" s="262"/>
      <c r="F273" s="262"/>
      <c r="G273" s="262"/>
      <c r="H273" s="10"/>
      <c r="J273" s="14"/>
      <c r="K273" s="14"/>
      <c r="L273" s="14"/>
      <c r="M273" s="14"/>
      <c r="N273" s="14"/>
      <c r="O273" s="14"/>
      <c r="P273" s="14"/>
    </row>
    <row r="274" spans="1:16" ht="30" customHeight="1">
      <c r="A274" s="14"/>
      <c r="B274" s="262" t="s">
        <v>33</v>
      </c>
      <c r="C274" s="262"/>
      <c r="D274" s="262"/>
      <c r="E274" s="262"/>
      <c r="F274" s="262"/>
      <c r="G274" s="262"/>
      <c r="H274" s="10"/>
      <c r="J274" s="14"/>
      <c r="K274" s="14"/>
      <c r="L274" s="14"/>
      <c r="M274" s="14"/>
      <c r="N274" s="14"/>
      <c r="O274" s="14"/>
      <c r="P274" s="14"/>
    </row>
    <row r="275" spans="1:16" ht="15" customHeight="1">
      <c r="A275" s="14"/>
      <c r="B275" s="262" t="s">
        <v>34</v>
      </c>
      <c r="C275" s="262"/>
      <c r="D275" s="262"/>
      <c r="E275" s="262"/>
      <c r="F275" s="262"/>
      <c r="G275" s="262"/>
      <c r="H275" s="10"/>
      <c r="J275" s="14"/>
      <c r="K275" s="14"/>
      <c r="L275" s="14"/>
      <c r="M275" s="14"/>
      <c r="N275" s="14"/>
      <c r="O275" s="14"/>
      <c r="P275" s="14"/>
    </row>
    <row r="276" spans="1:16" ht="15.75" customHeight="1">
      <c r="A276" s="14"/>
      <c r="B276" s="262" t="s">
        <v>35</v>
      </c>
      <c r="C276" s="262"/>
      <c r="D276" s="262"/>
      <c r="E276" s="262"/>
      <c r="F276" s="262"/>
      <c r="G276" s="262"/>
      <c r="H276" s="10"/>
      <c r="J276" s="14"/>
      <c r="K276" s="14"/>
      <c r="L276" s="14"/>
      <c r="M276" s="14"/>
      <c r="N276" s="14"/>
      <c r="O276" s="14"/>
      <c r="P276" s="14"/>
    </row>
    <row r="277" spans="1:16" ht="15.75" customHeight="1">
      <c r="A277" s="14"/>
      <c r="B277" s="262" t="s">
        <v>36</v>
      </c>
      <c r="C277" s="262"/>
      <c r="D277" s="262"/>
      <c r="E277" s="262"/>
      <c r="F277" s="262"/>
      <c r="G277" s="262"/>
      <c r="H277" s="10"/>
      <c r="J277" s="14"/>
      <c r="K277" s="14"/>
      <c r="L277" s="14"/>
      <c r="M277" s="14"/>
      <c r="N277" s="14"/>
      <c r="O277" s="14"/>
      <c r="P277" s="14"/>
    </row>
    <row r="278" spans="2:8" s="14" customFormat="1" ht="15.75" customHeight="1">
      <c r="B278" s="262" t="s">
        <v>37</v>
      </c>
      <c r="C278" s="262"/>
      <c r="D278" s="262"/>
      <c r="E278" s="262"/>
      <c r="F278" s="262"/>
      <c r="G278" s="262"/>
      <c r="H278" s="10"/>
    </row>
    <row r="279" spans="2:8" s="14" customFormat="1" ht="25.5" customHeight="1">
      <c r="B279" s="262" t="s">
        <v>38</v>
      </c>
      <c r="C279" s="262"/>
      <c r="D279" s="262"/>
      <c r="E279" s="262"/>
      <c r="F279" s="262"/>
      <c r="G279" s="262"/>
      <c r="H279" s="10"/>
    </row>
    <row r="280" spans="2:8" s="14" customFormat="1" ht="15.75" customHeight="1">
      <c r="B280" s="262" t="s">
        <v>39</v>
      </c>
      <c r="C280" s="262"/>
      <c r="D280" s="262"/>
      <c r="E280" s="262"/>
      <c r="F280" s="262"/>
      <c r="G280" s="262"/>
      <c r="H280" s="10"/>
    </row>
    <row r="281" spans="2:8" s="14" customFormat="1" ht="15.75">
      <c r="B281" s="10"/>
      <c r="C281" s="10"/>
      <c r="D281" s="10"/>
      <c r="E281" s="10"/>
      <c r="F281" s="10"/>
      <c r="G281" s="10"/>
      <c r="H281" s="10"/>
    </row>
    <row r="282" spans="2:16" s="14" customFormat="1" ht="15.75" customHeight="1">
      <c r="B282" s="253" t="s">
        <v>69</v>
      </c>
      <c r="C282" s="253"/>
      <c r="D282" s="253"/>
      <c r="E282" s="253"/>
      <c r="F282" s="253"/>
      <c r="G282" s="253"/>
      <c r="H282" s="253"/>
      <c r="L282"/>
      <c r="M282"/>
      <c r="N282"/>
      <c r="O282"/>
      <c r="P282"/>
    </row>
    <row r="283" spans="2:16" s="14" customFormat="1" ht="15.75" customHeight="1">
      <c r="B283" s="265" t="s">
        <v>15</v>
      </c>
      <c r="C283" s="265"/>
      <c r="D283" s="265"/>
      <c r="E283" s="265"/>
      <c r="F283" s="265"/>
      <c r="G283" s="265"/>
      <c r="H283" s="265"/>
      <c r="J283"/>
      <c r="K283"/>
      <c r="L283"/>
      <c r="M283"/>
      <c r="N283"/>
      <c r="O283"/>
      <c r="P283"/>
    </row>
    <row r="284" spans="2:16" s="14" customFormat="1" ht="15.75" customHeight="1">
      <c r="B284" s="265" t="s">
        <v>16</v>
      </c>
      <c r="C284" s="265"/>
      <c r="D284" s="265"/>
      <c r="E284" s="265"/>
      <c r="F284" s="265"/>
      <c r="G284" s="265"/>
      <c r="H284" s="265"/>
      <c r="J284"/>
      <c r="K284"/>
      <c r="L284"/>
      <c r="M284"/>
      <c r="N284"/>
      <c r="O284"/>
      <c r="P284"/>
    </row>
    <row r="285" spans="2:11" s="14" customFormat="1" ht="15.75" customHeight="1">
      <c r="B285" s="265" t="s">
        <v>17</v>
      </c>
      <c r="C285" s="265"/>
      <c r="D285" s="265"/>
      <c r="E285" s="265"/>
      <c r="F285" s="265"/>
      <c r="G285" s="265"/>
      <c r="H285" s="265"/>
      <c r="J285"/>
      <c r="K285"/>
    </row>
    <row r="286" spans="2:8" s="14" customFormat="1" ht="15.75" customHeight="1">
      <c r="B286" s="265" t="s">
        <v>18</v>
      </c>
      <c r="C286" s="265"/>
      <c r="D286" s="265"/>
      <c r="E286" s="265"/>
      <c r="F286" s="265"/>
      <c r="G286" s="265"/>
      <c r="H286" s="265"/>
    </row>
    <row r="287" spans="2:8" s="14" customFormat="1" ht="15.75">
      <c r="B287" s="265"/>
      <c r="C287" s="265"/>
      <c r="D287" s="265"/>
      <c r="E287" s="265"/>
      <c r="F287" s="265"/>
      <c r="G287" s="265"/>
      <c r="H287" s="265"/>
    </row>
    <row r="288" spans="1:16" ht="15" customHeight="1">
      <c r="A288" s="14"/>
      <c r="B288" s="267" t="s">
        <v>40</v>
      </c>
      <c r="C288" s="267"/>
      <c r="D288" s="267"/>
      <c r="E288" s="267"/>
      <c r="F288" s="267"/>
      <c r="G288" s="267"/>
      <c r="H288" s="267"/>
      <c r="J288" s="14"/>
      <c r="K288" s="14"/>
      <c r="L288" s="14"/>
      <c r="M288" s="14"/>
      <c r="N288" s="14"/>
      <c r="O288" s="14"/>
      <c r="P288" s="14"/>
    </row>
    <row r="289" spans="1:16" ht="15" customHeight="1">
      <c r="A289" s="14"/>
      <c r="B289" s="268" t="s">
        <v>41</v>
      </c>
      <c r="C289" s="268"/>
      <c r="D289" s="268"/>
      <c r="E289" s="268"/>
      <c r="F289" s="268"/>
      <c r="G289" s="268"/>
      <c r="H289" s="268"/>
      <c r="J289" s="14"/>
      <c r="K289" s="14"/>
      <c r="L289" s="14"/>
      <c r="M289" s="14"/>
      <c r="N289" s="14"/>
      <c r="O289" s="14"/>
      <c r="P289" s="14"/>
    </row>
    <row r="290" spans="1:16" ht="15.75" customHeight="1">
      <c r="A290" s="14"/>
      <c r="B290" s="266" t="s">
        <v>42</v>
      </c>
      <c r="C290" s="266"/>
      <c r="D290" s="266"/>
      <c r="E290" s="266"/>
      <c r="F290" s="266"/>
      <c r="G290" s="266"/>
      <c r="H290" s="266"/>
      <c r="J290" s="14"/>
      <c r="K290" s="14"/>
      <c r="L290" s="14"/>
      <c r="M290" s="14"/>
      <c r="N290" s="14"/>
      <c r="O290" s="14"/>
      <c r="P290" s="14"/>
    </row>
    <row r="291" spans="2:8" s="14" customFormat="1" ht="15.75" customHeight="1">
      <c r="B291" s="264" t="s">
        <v>70</v>
      </c>
      <c r="C291" s="264"/>
      <c r="D291" s="264"/>
      <c r="E291" s="264"/>
      <c r="F291" s="264"/>
      <c r="G291" s="264"/>
      <c r="H291" s="264"/>
    </row>
    <row r="292" spans="2:8" s="14" customFormat="1" ht="15.75" customHeight="1">
      <c r="B292" s="263" t="s">
        <v>50</v>
      </c>
      <c r="C292" s="263"/>
      <c r="D292" s="263"/>
      <c r="E292" s="263"/>
      <c r="F292" s="263"/>
      <c r="G292" s="263"/>
      <c r="H292" s="263"/>
    </row>
    <row r="293" s="14" customFormat="1" ht="15.75" customHeight="1"/>
    <row r="294" s="14" customFormat="1" ht="21" customHeight="1"/>
    <row r="295" s="14" customFormat="1" ht="47.25" customHeight="1"/>
    <row r="296" s="14" customFormat="1" ht="44.25" customHeight="1"/>
    <row r="297" s="14" customFormat="1" ht="33.75" customHeight="1"/>
    <row r="298" s="14" customFormat="1" ht="15.75" customHeight="1"/>
    <row r="299" s="14" customFormat="1" ht="15.75" customHeight="1"/>
    <row r="300" s="14" customFormat="1" ht="15.75" customHeight="1"/>
    <row r="301" s="14" customFormat="1" ht="15.75" customHeight="1"/>
    <row r="302" s="14" customFormat="1" ht="15.75" customHeight="1"/>
    <row r="303" s="14" customFormat="1" ht="15.75" customHeight="1"/>
    <row r="304" spans="2:8" s="14" customFormat="1" ht="15.75" customHeight="1">
      <c r="B304"/>
      <c r="C304"/>
      <c r="D304"/>
      <c r="E304"/>
      <c r="F304"/>
      <c r="G304"/>
      <c r="H304"/>
    </row>
    <row r="305" spans="2:8" s="14" customFormat="1" ht="15.75" customHeight="1">
      <c r="B305"/>
      <c r="C305"/>
      <c r="D305"/>
      <c r="E305"/>
      <c r="F305"/>
      <c r="G305"/>
      <c r="H305"/>
    </row>
    <row r="306" spans="2:8" s="14" customFormat="1" ht="15.75" customHeight="1">
      <c r="B306"/>
      <c r="C306"/>
      <c r="D306"/>
      <c r="E306"/>
      <c r="F306"/>
      <c r="G306"/>
      <c r="H306"/>
    </row>
    <row r="307" spans="2:8" s="14" customFormat="1" ht="15.75" customHeight="1">
      <c r="B307"/>
      <c r="C307"/>
      <c r="D307"/>
      <c r="E307"/>
      <c r="F307"/>
      <c r="G307"/>
      <c r="H307"/>
    </row>
    <row r="308" spans="2:8" s="14" customFormat="1" ht="15.75" customHeight="1">
      <c r="B308"/>
      <c r="C308"/>
      <c r="D308"/>
      <c r="E308"/>
      <c r="F308"/>
      <c r="G308"/>
      <c r="H308"/>
    </row>
    <row r="309" spans="1:8" s="14" customFormat="1" ht="15.75" customHeight="1">
      <c r="A309"/>
      <c r="B309"/>
      <c r="C309"/>
      <c r="D309"/>
      <c r="E309"/>
      <c r="F309"/>
      <c r="G309"/>
      <c r="H309"/>
    </row>
    <row r="310" spans="1:8" s="14" customFormat="1" ht="27.75" customHeight="1">
      <c r="A310"/>
      <c r="B310"/>
      <c r="C310"/>
      <c r="D310"/>
      <c r="E310"/>
      <c r="F310"/>
      <c r="G310"/>
      <c r="H310"/>
    </row>
    <row r="311" spans="1:8" s="14" customFormat="1" ht="15.75" customHeight="1">
      <c r="A311"/>
      <c r="B311"/>
      <c r="C311"/>
      <c r="D311"/>
      <c r="E311"/>
      <c r="F311"/>
      <c r="G311"/>
      <c r="H311"/>
    </row>
    <row r="312" spans="1:8" s="14" customFormat="1" ht="15.75" customHeight="1">
      <c r="A312"/>
      <c r="B312"/>
      <c r="C312"/>
      <c r="D312"/>
      <c r="E312"/>
      <c r="F312"/>
      <c r="G312"/>
      <c r="H312"/>
    </row>
    <row r="313" spans="1:8" s="14" customFormat="1" ht="15.75" customHeight="1">
      <c r="A313"/>
      <c r="B313"/>
      <c r="C313"/>
      <c r="D313"/>
      <c r="E313"/>
      <c r="F313"/>
      <c r="G313"/>
      <c r="H313"/>
    </row>
    <row r="314" spans="1:8" s="14" customFormat="1" ht="15.75" customHeight="1">
      <c r="A314"/>
      <c r="B314"/>
      <c r="C314"/>
      <c r="D314"/>
      <c r="E314"/>
      <c r="F314"/>
      <c r="G314"/>
      <c r="H314"/>
    </row>
    <row r="315" spans="1:8" s="14" customFormat="1" ht="15.75" customHeight="1">
      <c r="A315"/>
      <c r="B315"/>
      <c r="C315"/>
      <c r="D315"/>
      <c r="E315"/>
      <c r="F315"/>
      <c r="G315"/>
      <c r="H315"/>
    </row>
    <row r="316" spans="1:8" s="14" customFormat="1" ht="39.75" customHeight="1">
      <c r="A316"/>
      <c r="B316"/>
      <c r="C316"/>
      <c r="D316"/>
      <c r="E316"/>
      <c r="F316"/>
      <c r="G316"/>
      <c r="H316"/>
    </row>
    <row r="317" spans="1:8" s="14" customFormat="1" ht="31.5" customHeight="1">
      <c r="A317"/>
      <c r="B317"/>
      <c r="C317"/>
      <c r="D317"/>
      <c r="E317"/>
      <c r="F317"/>
      <c r="G317"/>
      <c r="H317"/>
    </row>
    <row r="318" spans="1:8" s="14" customFormat="1" ht="30" customHeight="1">
      <c r="A318"/>
      <c r="B318"/>
      <c r="C318"/>
      <c r="D318"/>
      <c r="E318"/>
      <c r="F318"/>
      <c r="G318"/>
      <c r="H318"/>
    </row>
    <row r="319" spans="1:8" s="14" customFormat="1" ht="33" customHeight="1">
      <c r="A319"/>
      <c r="B319"/>
      <c r="C319"/>
      <c r="D319"/>
      <c r="E319"/>
      <c r="F319"/>
      <c r="G319"/>
      <c r="H319"/>
    </row>
    <row r="320" spans="1:8" s="14" customFormat="1" ht="15" customHeight="1">
      <c r="A320"/>
      <c r="B320"/>
      <c r="C320"/>
      <c r="D320"/>
      <c r="E320"/>
      <c r="F320"/>
      <c r="G320"/>
      <c r="H320"/>
    </row>
    <row r="321" spans="1:8" s="14" customFormat="1" ht="15.75">
      <c r="A321"/>
      <c r="B321"/>
      <c r="C321"/>
      <c r="D321"/>
      <c r="E321"/>
      <c r="F321"/>
      <c r="G321"/>
      <c r="H321"/>
    </row>
    <row r="322" spans="1:8" s="14" customFormat="1" ht="15.75">
      <c r="A322"/>
      <c r="B322"/>
      <c r="C322"/>
      <c r="D322"/>
      <c r="E322"/>
      <c r="F322"/>
      <c r="G322"/>
      <c r="H322"/>
    </row>
    <row r="323" spans="1:8" s="14" customFormat="1" ht="15.75">
      <c r="A323"/>
      <c r="B323"/>
      <c r="C323"/>
      <c r="D323"/>
      <c r="E323"/>
      <c r="F323"/>
      <c r="G323"/>
      <c r="H323"/>
    </row>
    <row r="324" spans="1:8" s="14" customFormat="1" ht="15.75">
      <c r="A324"/>
      <c r="B324"/>
      <c r="C324"/>
      <c r="D324"/>
      <c r="E324"/>
      <c r="F324"/>
      <c r="G324"/>
      <c r="H324"/>
    </row>
    <row r="325" spans="1:8" s="14" customFormat="1" ht="15.75">
      <c r="A325"/>
      <c r="B325"/>
      <c r="C325"/>
      <c r="D325"/>
      <c r="E325"/>
      <c r="F325"/>
      <c r="G325"/>
      <c r="H325"/>
    </row>
    <row r="326" spans="1:16" s="14" customFormat="1" ht="15.75">
      <c r="A326"/>
      <c r="B326"/>
      <c r="C326"/>
      <c r="D326"/>
      <c r="E326"/>
      <c r="F326"/>
      <c r="G326"/>
      <c r="H326"/>
      <c r="L326"/>
      <c r="M326"/>
      <c r="N326"/>
      <c r="O326"/>
      <c r="P326"/>
    </row>
    <row r="327" spans="1:16" s="14" customFormat="1" ht="15.75">
      <c r="A327"/>
      <c r="B327"/>
      <c r="C327"/>
      <c r="D327"/>
      <c r="E327"/>
      <c r="F327"/>
      <c r="G327"/>
      <c r="H327"/>
      <c r="J327"/>
      <c r="K327"/>
      <c r="L327"/>
      <c r="M327"/>
      <c r="N327"/>
      <c r="O327"/>
      <c r="P327"/>
    </row>
    <row r="328" spans="1:16" s="14" customFormat="1" ht="15.75">
      <c r="A328"/>
      <c r="B328"/>
      <c r="C328"/>
      <c r="D328"/>
      <c r="E328"/>
      <c r="F328"/>
      <c r="G328"/>
      <c r="H328"/>
      <c r="J328"/>
      <c r="K328"/>
      <c r="L328"/>
      <c r="M328"/>
      <c r="N328"/>
      <c r="O328"/>
      <c r="P328"/>
    </row>
    <row r="329" spans="1:16" s="14" customFormat="1" ht="15.75">
      <c r="A329"/>
      <c r="B329"/>
      <c r="C329"/>
      <c r="D329"/>
      <c r="E329"/>
      <c r="F329"/>
      <c r="G329"/>
      <c r="H329"/>
      <c r="J329"/>
      <c r="K329"/>
      <c r="L329"/>
      <c r="M329"/>
      <c r="N329"/>
      <c r="O329"/>
      <c r="P329"/>
    </row>
    <row r="330" spans="1:16" s="14" customFormat="1" ht="15.75">
      <c r="A330"/>
      <c r="B330"/>
      <c r="C330"/>
      <c r="D330"/>
      <c r="E330"/>
      <c r="F330"/>
      <c r="G330"/>
      <c r="H330"/>
      <c r="J330"/>
      <c r="K330"/>
      <c r="L330"/>
      <c r="M330"/>
      <c r="N330"/>
      <c r="O330"/>
      <c r="P330"/>
    </row>
    <row r="331" spans="1:16" s="14" customFormat="1" ht="15.75">
      <c r="A331"/>
      <c r="B331"/>
      <c r="C331"/>
      <c r="D331"/>
      <c r="E331"/>
      <c r="F331"/>
      <c r="G331"/>
      <c r="H331"/>
      <c r="J331"/>
      <c r="K331"/>
      <c r="L331"/>
      <c r="M331"/>
      <c r="N331"/>
      <c r="O331"/>
      <c r="P331"/>
    </row>
  </sheetData>
  <sheetProtection/>
  <mergeCells count="237">
    <mergeCell ref="C74:D74"/>
    <mergeCell ref="C73:H73"/>
    <mergeCell ref="A2:C2"/>
    <mergeCell ref="A3:C3"/>
    <mergeCell ref="C220:D220"/>
    <mergeCell ref="H119:H120"/>
    <mergeCell ref="C198:D198"/>
    <mergeCell ref="C185:D185"/>
    <mergeCell ref="C150:D150"/>
    <mergeCell ref="C205:D205"/>
    <mergeCell ref="C144:H144"/>
    <mergeCell ref="C176:D176"/>
    <mergeCell ref="C195:G195"/>
    <mergeCell ref="C47:D47"/>
    <mergeCell ref="C190:D190"/>
    <mergeCell ref="C33:G33"/>
    <mergeCell ref="C34:H34"/>
    <mergeCell ref="C35:D35"/>
    <mergeCell ref="C127:D127"/>
    <mergeCell ref="C64:D64"/>
    <mergeCell ref="C69:D69"/>
    <mergeCell ref="C58:D58"/>
    <mergeCell ref="C117:D117"/>
    <mergeCell ref="C82:D82"/>
    <mergeCell ref="C106:D106"/>
    <mergeCell ref="C133:D133"/>
    <mergeCell ref="C139:D139"/>
    <mergeCell ref="C175:H175"/>
    <mergeCell ref="C159:H159"/>
    <mergeCell ref="C163:H163"/>
    <mergeCell ref="C164:D164"/>
    <mergeCell ref="C168:H168"/>
    <mergeCell ref="C145:D145"/>
    <mergeCell ref="C56:G56"/>
    <mergeCell ref="Q125:R125"/>
    <mergeCell ref="C49:H49"/>
    <mergeCell ref="C68:H68"/>
    <mergeCell ref="F119:F120"/>
    <mergeCell ref="G119:G120"/>
    <mergeCell ref="B78:F78"/>
    <mergeCell ref="C98:G98"/>
    <mergeCell ref="C94:D94"/>
    <mergeCell ref="C88:D88"/>
    <mergeCell ref="B21:H21"/>
    <mergeCell ref="C46:H46"/>
    <mergeCell ref="C87:H87"/>
    <mergeCell ref="B28:H28"/>
    <mergeCell ref="G113:H113"/>
    <mergeCell ref="C80:G80"/>
    <mergeCell ref="C105:H105"/>
    <mergeCell ref="C39:H39"/>
    <mergeCell ref="C40:D40"/>
    <mergeCell ref="C93:H93"/>
    <mergeCell ref="C231:D231"/>
    <mergeCell ref="C211:D211"/>
    <mergeCell ref="C215:D215"/>
    <mergeCell ref="C149:H149"/>
    <mergeCell ref="C63:H63"/>
    <mergeCell ref="C100:D100"/>
    <mergeCell ref="C116:H116"/>
    <mergeCell ref="C118:D123"/>
    <mergeCell ref="C114:G114"/>
    <mergeCell ref="C111:H111"/>
    <mergeCell ref="C244:F244"/>
    <mergeCell ref="C210:H210"/>
    <mergeCell ref="C214:H214"/>
    <mergeCell ref="C155:D155"/>
    <mergeCell ref="C243:F243"/>
    <mergeCell ref="B239:H239"/>
    <mergeCell ref="G227:H227"/>
    <mergeCell ref="C184:H184"/>
    <mergeCell ref="C230:H230"/>
    <mergeCell ref="C228:G228"/>
    <mergeCell ref="C246:F246"/>
    <mergeCell ref="B275:G275"/>
    <mergeCell ref="B20:G20"/>
    <mergeCell ref="B25:H25"/>
    <mergeCell ref="B269:H269"/>
    <mergeCell ref="B271:H271"/>
    <mergeCell ref="G79:H79"/>
    <mergeCell ref="C30:H30"/>
    <mergeCell ref="C45:G45"/>
    <mergeCell ref="C202:G202"/>
    <mergeCell ref="B264:H264"/>
    <mergeCell ref="F256:H256"/>
    <mergeCell ref="C248:F248"/>
    <mergeCell ref="F257:H257"/>
    <mergeCell ref="F259:H259"/>
    <mergeCell ref="C247:F247"/>
    <mergeCell ref="B250:H250"/>
    <mergeCell ref="B251:H251"/>
    <mergeCell ref="B4:H4"/>
    <mergeCell ref="B8:H8"/>
    <mergeCell ref="B10:H10"/>
    <mergeCell ref="B6:H6"/>
    <mergeCell ref="B11:H11"/>
    <mergeCell ref="B14:H14"/>
    <mergeCell ref="B12:H12"/>
    <mergeCell ref="B13:H13"/>
    <mergeCell ref="B16:H16"/>
    <mergeCell ref="B17:H17"/>
    <mergeCell ref="B18:H18"/>
    <mergeCell ref="B27:H27"/>
    <mergeCell ref="G32:H32"/>
    <mergeCell ref="B15:H15"/>
    <mergeCell ref="B19:H19"/>
    <mergeCell ref="B22:H22"/>
    <mergeCell ref="B24:H24"/>
    <mergeCell ref="B23:H23"/>
    <mergeCell ref="B292:H292"/>
    <mergeCell ref="B291:H291"/>
    <mergeCell ref="B283:H283"/>
    <mergeCell ref="B284:H284"/>
    <mergeCell ref="B285:H285"/>
    <mergeCell ref="B286:H286"/>
    <mergeCell ref="B287:H287"/>
    <mergeCell ref="B290:H290"/>
    <mergeCell ref="B288:H288"/>
    <mergeCell ref="B289:H289"/>
    <mergeCell ref="B265:H266"/>
    <mergeCell ref="B282:H282"/>
    <mergeCell ref="B277:G277"/>
    <mergeCell ref="B278:G278"/>
    <mergeCell ref="B279:G279"/>
    <mergeCell ref="B280:G280"/>
    <mergeCell ref="B276:G276"/>
    <mergeCell ref="B274:G274"/>
    <mergeCell ref="B273:G273"/>
    <mergeCell ref="B272:G272"/>
    <mergeCell ref="B267:H267"/>
    <mergeCell ref="B268:H268"/>
    <mergeCell ref="C126:H126"/>
    <mergeCell ref="C189:H189"/>
    <mergeCell ref="C219:H219"/>
    <mergeCell ref="E119:E120"/>
    <mergeCell ref="C132:H132"/>
    <mergeCell ref="C160:D160"/>
    <mergeCell ref="B241:H241"/>
    <mergeCell ref="C138:H138"/>
    <mergeCell ref="C197:H197"/>
    <mergeCell ref="C182:G182"/>
    <mergeCell ref="C154:H154"/>
    <mergeCell ref="C225:H225"/>
    <mergeCell ref="C204:H204"/>
    <mergeCell ref="HS73:HX73"/>
    <mergeCell ref="GE73:GJ73"/>
    <mergeCell ref="GM73:GR73"/>
    <mergeCell ref="GU73:GZ73"/>
    <mergeCell ref="HC73:HH73"/>
    <mergeCell ref="IA73:IF73"/>
    <mergeCell ref="II73:IN73"/>
    <mergeCell ref="IQ73:IV73"/>
    <mergeCell ref="S74:T74"/>
    <mergeCell ref="AA74:AB74"/>
    <mergeCell ref="AI74:AJ74"/>
    <mergeCell ref="AQ74:AR74"/>
    <mergeCell ref="AY74:AZ74"/>
    <mergeCell ref="FW73:GB73"/>
    <mergeCell ref="HK73:HP73"/>
    <mergeCell ref="EA73:EF73"/>
    <mergeCell ref="EI73:EN73"/>
    <mergeCell ref="EQ73:EV73"/>
    <mergeCell ref="EY73:FD73"/>
    <mergeCell ref="FG73:FL73"/>
    <mergeCell ref="FO73:FT73"/>
    <mergeCell ref="CE73:CJ73"/>
    <mergeCell ref="CM73:CR73"/>
    <mergeCell ref="CU73:CZ73"/>
    <mergeCell ref="DC73:DH73"/>
    <mergeCell ref="DK73:DP73"/>
    <mergeCell ref="DS73:DX73"/>
    <mergeCell ref="BG73:BL73"/>
    <mergeCell ref="BO73:BT73"/>
    <mergeCell ref="BW73:CB73"/>
    <mergeCell ref="BG74:BH74"/>
    <mergeCell ref="BO74:BP74"/>
    <mergeCell ref="AI174:AM174"/>
    <mergeCell ref="BW74:BX74"/>
    <mergeCell ref="C169:D169"/>
    <mergeCell ref="C174:G174"/>
    <mergeCell ref="AQ174:AU174"/>
    <mergeCell ref="AY174:BC174"/>
    <mergeCell ref="BG174:BK174"/>
    <mergeCell ref="BO174:BS174"/>
    <mergeCell ref="K169:O169"/>
    <mergeCell ref="S174:W174"/>
    <mergeCell ref="AA174:AE174"/>
    <mergeCell ref="BW174:CA174"/>
    <mergeCell ref="CE174:CI174"/>
    <mergeCell ref="FW174:GA174"/>
    <mergeCell ref="CM174:CQ174"/>
    <mergeCell ref="CU174:CY174"/>
    <mergeCell ref="DC174:DG174"/>
    <mergeCell ref="DK174:DO174"/>
    <mergeCell ref="DS174:DW174"/>
    <mergeCell ref="EA174:EE174"/>
    <mergeCell ref="GM174:GQ174"/>
    <mergeCell ref="GU174:GY174"/>
    <mergeCell ref="HC174:HG174"/>
    <mergeCell ref="HK174:HO174"/>
    <mergeCell ref="HS174:HW174"/>
    <mergeCell ref="EI174:EM174"/>
    <mergeCell ref="EQ174:EU174"/>
    <mergeCell ref="EY174:FC174"/>
    <mergeCell ref="FG174:FK174"/>
    <mergeCell ref="FO174:FS174"/>
    <mergeCell ref="IA174:IE174"/>
    <mergeCell ref="II174:IM174"/>
    <mergeCell ref="IQ174:IU174"/>
    <mergeCell ref="S73:X73"/>
    <mergeCell ref="AA73:AF73"/>
    <mergeCell ref="AI73:AN73"/>
    <mergeCell ref="AQ73:AV73"/>
    <mergeCell ref="AY73:BD73"/>
    <mergeCell ref="GE174:GI174"/>
    <mergeCell ref="CE74:CF74"/>
    <mergeCell ref="CM74:CN74"/>
    <mergeCell ref="CU74:CV74"/>
    <mergeCell ref="DC74:DD74"/>
    <mergeCell ref="DK74:DL74"/>
    <mergeCell ref="DS74:DT74"/>
    <mergeCell ref="EA74:EB74"/>
    <mergeCell ref="EI74:EJ74"/>
    <mergeCell ref="EQ74:ER74"/>
    <mergeCell ref="EY74:EZ74"/>
    <mergeCell ref="FG74:FH74"/>
    <mergeCell ref="FO74:FP74"/>
    <mergeCell ref="HS74:HT74"/>
    <mergeCell ref="IA74:IB74"/>
    <mergeCell ref="II74:IJ74"/>
    <mergeCell ref="IQ74:IR74"/>
    <mergeCell ref="FW74:FX74"/>
    <mergeCell ref="GE74:GF74"/>
    <mergeCell ref="GM74:GN74"/>
    <mergeCell ref="GU74:GV74"/>
    <mergeCell ref="HC74:HD74"/>
    <mergeCell ref="HK74:HL74"/>
  </mergeCells>
  <printOptions/>
  <pageMargins left="0.25" right="0.25" top="0.75" bottom="0.75" header="0.3" footer="0.3"/>
  <pageSetup fitToHeight="0" horizontalDpi="600" verticalDpi="600" orientation="portrait" paperSize="9" scale="87" r:id="rId2"/>
  <rowBreaks count="5" manualBreakCount="5">
    <brk id="26" max="7" man="1"/>
    <brk id="80" max="7" man="1"/>
    <brk id="228" max="7" man="1"/>
    <brk id="242" max="7" man="1"/>
    <brk id="2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2023-11-13T13:23:26Z</dcterms:modified>
  <cp:category/>
  <cp:version/>
  <cp:contentType/>
  <cp:contentStatus/>
</cp:coreProperties>
</file>